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ed7cce6d03b61e/20 Six Sigma Europe GmbH/05 Seminare/02 1 Lean Six Sigma Green Belt Training - deutsch/02 Measure/"/>
    </mc:Choice>
  </mc:AlternateContent>
  <xr:revisionPtr revIDLastSave="31" documentId="8_{CCF691A0-E709-46AA-A280-CFAAB68D8215}" xr6:coauthVersionLast="47" xr6:coauthVersionMax="47" xr10:uidLastSave="{3DC681A7-B95E-4E41-A738-E4C373A456F4}"/>
  <bookViews>
    <workbookView xWindow="-93" yWindow="-93" windowWidth="18426" windowHeight="11626" xr2:uid="{00000000-000D-0000-FFFF-FFFF00000000}"/>
  </bookViews>
  <sheets>
    <sheet name="Berechnung" sheetId="5" r:id="rId1"/>
  </sheets>
  <definedNames>
    <definedName name="Merkmal">Berechnung!$D$4</definedName>
    <definedName name="Mittelwert">Berechnung!$D$8</definedName>
    <definedName name="OGW">Berechnung!$D$7</definedName>
    <definedName name="Sollwert">Berechnung!#REF!</definedName>
    <definedName name="Standardabweichung">Berechnung!$D$9</definedName>
    <definedName name="UGW">Berechnung!$D$6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5" l="1"/>
  <c r="D11" i="5"/>
  <c r="D12" i="5"/>
  <c r="D29" i="5"/>
  <c r="D30" i="5"/>
  <c r="D28" i="5"/>
  <c r="D27" i="5"/>
  <c r="H20" i="5"/>
  <c r="H19" i="5"/>
  <c r="H18" i="5"/>
  <c r="H17" i="5"/>
  <c r="G20" i="5"/>
  <c r="G19" i="5"/>
  <c r="H21" i="5"/>
  <c r="D13" i="5"/>
  <c r="E29" i="5"/>
  <c r="E28" i="5"/>
  <c r="D31" i="5"/>
  <c r="E30" i="5"/>
  <c r="D26" i="5"/>
  <c r="E27" i="5"/>
  <c r="D25" i="5"/>
  <c r="E26" i="5"/>
  <c r="D32" i="5"/>
  <c r="E31" i="5"/>
  <c r="E32" i="5"/>
  <c r="D33" i="5"/>
  <c r="D24" i="5"/>
  <c r="E25" i="5"/>
  <c r="D23" i="5"/>
  <c r="E24" i="5"/>
  <c r="D34" i="5"/>
  <c r="E33" i="5"/>
  <c r="D35" i="5"/>
  <c r="E34" i="5"/>
  <c r="D22" i="5"/>
  <c r="E23" i="5"/>
  <c r="E22" i="5"/>
  <c r="D21" i="5"/>
  <c r="D36" i="5"/>
  <c r="E35" i="5"/>
  <c r="E36" i="5"/>
  <c r="D37" i="5"/>
  <c r="D20" i="5"/>
  <c r="E21" i="5"/>
  <c r="D19" i="5"/>
  <c r="E20" i="5"/>
  <c r="E37" i="5"/>
  <c r="D38" i="5"/>
  <c r="E19" i="5"/>
  <c r="D18" i="5"/>
  <c r="D39" i="5"/>
  <c r="E39" i="5"/>
  <c r="E38" i="5"/>
  <c r="E18" i="5"/>
  <c r="D17" i="5"/>
  <c r="E17" i="5"/>
  <c r="I17" i="5"/>
  <c r="I18" i="5"/>
  <c r="I19" i="5"/>
  <c r="I20" i="5"/>
  <c r="I21" i="5"/>
</calcChain>
</file>

<file path=xl/sharedStrings.xml><?xml version="1.0" encoding="utf-8"?>
<sst xmlns="http://schemas.openxmlformats.org/spreadsheetml/2006/main" count="19" uniqueCount="19">
  <si>
    <t>Merkmal:</t>
  </si>
  <si>
    <t>Maßeinheit:</t>
  </si>
  <si>
    <t>Unterer Grenzwert UGW =</t>
  </si>
  <si>
    <t>Oberer Grenzwert OGW =</t>
  </si>
  <si>
    <t>Mittelwert</t>
  </si>
  <si>
    <t>OGW</t>
  </si>
  <si>
    <t>UGW</t>
  </si>
  <si>
    <t>Histogramm Normalverteilung</t>
  </si>
  <si>
    <t>Mittelwert m</t>
  </si>
  <si>
    <t>Standardabweichung s</t>
  </si>
  <si>
    <t>Diagramm</t>
  </si>
  <si>
    <t>cpo</t>
  </si>
  <si>
    <t>cpu</t>
  </si>
  <si>
    <t>cpk</t>
  </si>
  <si>
    <t>cp</t>
  </si>
  <si>
    <t>Diese Zellen werden berechnet</t>
  </si>
  <si>
    <r>
      <t>Berechnung von C</t>
    </r>
    <r>
      <rPr>
        <vertAlign val="subscript"/>
        <sz val="20"/>
        <rFont val="Calibri"/>
        <family val="2"/>
        <scheme val="minor"/>
      </rPr>
      <t>p</t>
    </r>
    <r>
      <rPr>
        <sz val="20"/>
        <rFont val="Calibri"/>
        <family val="2"/>
        <scheme val="minor"/>
      </rPr>
      <t xml:space="preserve"> und C</t>
    </r>
    <r>
      <rPr>
        <vertAlign val="subscript"/>
        <sz val="20"/>
        <rFont val="Calibri"/>
        <family val="2"/>
        <scheme val="minor"/>
      </rPr>
      <t>pk</t>
    </r>
    <r>
      <rPr>
        <sz val="20"/>
        <rFont val="Calibri"/>
        <family val="2"/>
        <scheme val="minor"/>
      </rPr>
      <t xml:space="preserve"> Werten</t>
    </r>
  </si>
  <si>
    <t>Länge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</si>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</sst>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00"/>
    <numFmt numFmtId="166" formatCode="#,##0.00_ ;\-#,##0.00\ "/>
    <numFmt numFmtId="167" formatCode="#,##0.0000_ ;\-#,##0.00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sz val="20"/>
      <name val="Calibri"/>
      <family val="2"/>
      <scheme val="minor"/>
    </font>
    <font>
      <vertAlign val="subscript"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3" borderId="0" xfId="0" applyFont="1" applyFill="1" applyBorder="1" applyProtection="1"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0" xfId="0" applyFont="1" applyFill="1" applyBorder="1" applyProtection="1">
      <protection hidden="1"/>
    </xf>
    <xf numFmtId="0" fontId="5" fillId="3" borderId="0" xfId="0" applyFont="1" applyFill="1" applyProtection="1">
      <protection hidden="1"/>
    </xf>
    <xf numFmtId="0" fontId="5" fillId="3" borderId="6" xfId="0" applyFont="1" applyFill="1" applyBorder="1" applyAlignment="1" applyProtection="1">
      <alignment vertical="center"/>
      <protection hidden="1"/>
    </xf>
    <xf numFmtId="14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5" fillId="3" borderId="2" xfId="0" applyFont="1" applyFill="1" applyBorder="1" applyProtection="1">
      <protection hidden="1"/>
    </xf>
    <xf numFmtId="2" fontId="5" fillId="3" borderId="1" xfId="0" applyNumberFormat="1" applyFont="1" applyFill="1" applyBorder="1" applyProtection="1">
      <protection hidden="1"/>
    </xf>
    <xf numFmtId="2" fontId="5" fillId="3" borderId="1" xfId="0" applyNumberFormat="1" applyFont="1" applyFill="1" applyBorder="1" applyAlignment="1" applyProtection="1">
      <alignment vertical="center"/>
      <protection hidden="1"/>
    </xf>
    <xf numFmtId="0" fontId="5" fillId="3" borderId="1" xfId="0" applyFont="1" applyFill="1" applyBorder="1" applyProtection="1">
      <protection hidden="1"/>
    </xf>
    <xf numFmtId="167" fontId="5" fillId="3" borderId="1" xfId="0" applyNumberFormat="1" applyFont="1" applyFill="1" applyBorder="1" applyProtection="1">
      <protection hidden="1"/>
    </xf>
    <xf numFmtId="0" fontId="5" fillId="3" borderId="5" xfId="0" applyFont="1" applyFill="1" applyBorder="1" applyAlignment="1" applyProtection="1">
      <alignment horizontal="right" vertical="center"/>
      <protection hidden="1"/>
    </xf>
    <xf numFmtId="0" fontId="5" fillId="3" borderId="7" xfId="0" applyFont="1" applyFill="1" applyBorder="1" applyAlignment="1" applyProtection="1">
      <alignment vertical="center"/>
      <protection hidden="1"/>
    </xf>
    <xf numFmtId="0" fontId="5" fillId="3" borderId="8" xfId="0" applyFont="1" applyFill="1" applyBorder="1" applyAlignment="1" applyProtection="1">
      <alignment vertical="center"/>
      <protection hidden="1"/>
    </xf>
    <xf numFmtId="0" fontId="5" fillId="3" borderId="9" xfId="0" applyFont="1" applyFill="1" applyBorder="1" applyAlignment="1" applyProtection="1">
      <alignment vertical="center"/>
      <protection hidden="1"/>
    </xf>
    <xf numFmtId="165" fontId="5" fillId="3" borderId="0" xfId="0" applyNumberFormat="1" applyFont="1" applyFill="1" applyBorder="1" applyProtection="1">
      <protection hidden="1"/>
    </xf>
    <xf numFmtId="0" fontId="3" fillId="3" borderId="0" xfId="0" applyFont="1" applyFill="1" applyProtection="1">
      <protection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6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Protection="1">
      <protection hidden="1"/>
    </xf>
    <xf numFmtId="0" fontId="2" fillId="3" borderId="0" xfId="2" applyFill="1" applyBorder="1" applyAlignment="1" applyProtection="1">
      <alignment horizontal="left"/>
      <protection hidden="1"/>
    </xf>
    <xf numFmtId="0" fontId="3" fillId="3" borderId="13" xfId="0" applyFont="1" applyFill="1" applyBorder="1" applyProtection="1">
      <protection hidden="1"/>
    </xf>
    <xf numFmtId="0" fontId="2" fillId="3" borderId="13" xfId="2" applyFill="1" applyBorder="1" applyAlignment="1" applyProtection="1">
      <protection hidden="1"/>
    </xf>
    <xf numFmtId="0" fontId="5" fillId="3" borderId="13" xfId="0" applyFont="1" applyFill="1" applyBorder="1" applyAlignment="1" applyProtection="1">
      <alignment vertical="center"/>
      <protection hidden="1"/>
    </xf>
    <xf numFmtId="0" fontId="5" fillId="3" borderId="14" xfId="0" applyFont="1" applyFill="1" applyBorder="1" applyAlignment="1" applyProtection="1">
      <alignment horizontal="center"/>
      <protection hidden="1"/>
    </xf>
    <xf numFmtId="2" fontId="5" fillId="3" borderId="14" xfId="0" applyNumberFormat="1" applyFont="1" applyFill="1" applyBorder="1" applyProtection="1">
      <protection hidden="1"/>
    </xf>
    <xf numFmtId="2" fontId="5" fillId="4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2" fillId="3" borderId="0" xfId="2" applyFill="1" applyBorder="1" applyAlignment="1" applyProtection="1">
      <alignment horizontal="left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13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5" fillId="4" borderId="12" xfId="0" applyFont="1" applyFill="1" applyBorder="1" applyAlignment="1" applyProtection="1">
      <alignment horizontal="center" vertical="center"/>
      <protection hidden="1"/>
    </xf>
    <xf numFmtId="0" fontId="5" fillId="4" borderId="19" xfId="0" applyFont="1" applyFill="1" applyBorder="1" applyAlignment="1" applyProtection="1">
      <alignment horizontal="center" vertical="center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  <xf numFmtId="0" fontId="5" fillId="4" borderId="21" xfId="0" applyFont="1" applyFill="1" applyBorder="1" applyAlignment="1" applyProtection="1">
      <alignment horizontal="center" vertical="center"/>
      <protection hidden="1"/>
    </xf>
    <xf numFmtId="0" fontId="0" fillId="3" borderId="0" xfId="0" applyFill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DE" sz="1600">
                <a:latin typeface="Arial" panose="020B0604020202020204" pitchFamily="34" charset="0"/>
                <a:cs typeface="Arial" panose="020B0604020202020204" pitchFamily="34" charset="0"/>
              </a:rPr>
              <a:t>Prozessfähigkeit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949892919201596E-2"/>
          <c:y val="0.16120227356828143"/>
          <c:w val="0.78598184443261299"/>
          <c:h val="0.70984978809749166"/>
        </c:manualLayout>
      </c:layout>
      <c:scatterChart>
        <c:scatterStyle val="smoothMarker"/>
        <c:varyColors val="0"/>
        <c:ser>
          <c:idx val="9"/>
          <c:order val="0"/>
          <c:tx>
            <c:v>Untere Grenze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Berechnung!$D$17:$D$39</c:f>
              <c:numCache>
                <c:formatCode>0.00</c:formatCode>
                <c:ptCount val="23"/>
                <c:pt idx="0">
                  <c:v>12.7</c:v>
                </c:pt>
                <c:pt idx="1">
                  <c:v>13.25</c:v>
                </c:pt>
                <c:pt idx="2">
                  <c:v>13.75</c:v>
                </c:pt>
                <c:pt idx="3">
                  <c:v>14.2</c:v>
                </c:pt>
                <c:pt idx="4">
                  <c:v>14.6</c:v>
                </c:pt>
                <c:pt idx="5">
                  <c:v>14.95</c:v>
                </c:pt>
                <c:pt idx="6">
                  <c:v>15.25</c:v>
                </c:pt>
                <c:pt idx="7">
                  <c:v>15.5</c:v>
                </c:pt>
                <c:pt idx="8">
                  <c:v>15.7</c:v>
                </c:pt>
                <c:pt idx="9">
                  <c:v>15.85</c:v>
                </c:pt>
                <c:pt idx="10">
                  <c:v>15.95</c:v>
                </c:pt>
                <c:pt idx="11">
                  <c:v>16</c:v>
                </c:pt>
                <c:pt idx="12">
                  <c:v>16.05</c:v>
                </c:pt>
                <c:pt idx="13">
                  <c:v>16.150000000000002</c:v>
                </c:pt>
                <c:pt idx="14">
                  <c:v>16.3</c:v>
                </c:pt>
                <c:pt idx="15">
                  <c:v>16.5</c:v>
                </c:pt>
                <c:pt idx="16">
                  <c:v>16.75</c:v>
                </c:pt>
                <c:pt idx="17">
                  <c:v>17.05</c:v>
                </c:pt>
                <c:pt idx="18">
                  <c:v>17.400000000000002</c:v>
                </c:pt>
                <c:pt idx="19">
                  <c:v>17.8</c:v>
                </c:pt>
                <c:pt idx="20">
                  <c:v>18.25</c:v>
                </c:pt>
                <c:pt idx="21">
                  <c:v>18.75</c:v>
                </c:pt>
                <c:pt idx="22">
                  <c:v>19.3</c:v>
                </c:pt>
              </c:numCache>
            </c:numRef>
          </c:xVal>
          <c:yVal>
            <c:numRef>
              <c:f>Berechnung!$E$17:$E$39</c:f>
              <c:numCache>
                <c:formatCode>0.00</c:formatCode>
                <c:ptCount val="23"/>
                <c:pt idx="0">
                  <c:v>2.773359988330605E-10</c:v>
                </c:pt>
                <c:pt idx="1">
                  <c:v>2.1539520085086552E-7</c:v>
                </c:pt>
                <c:pt idx="2">
                  <c:v>3.1967482213810949E-5</c:v>
                </c:pt>
                <c:pt idx="3">
                  <c:v>1.2238038602275384E-3</c:v>
                </c:pt>
                <c:pt idx="4">
                  <c:v>1.5830903165959892E-2</c:v>
                </c:pt>
                <c:pt idx="5">
                  <c:v>8.7967191960854105E-2</c:v>
                </c:pt>
                <c:pt idx="6">
                  <c:v>0.25903519133178349</c:v>
                </c:pt>
                <c:pt idx="7">
                  <c:v>0.48394144903828673</c:v>
                </c:pt>
                <c:pt idx="8">
                  <c:v>0.66644920578359879</c:v>
                </c:pt>
                <c:pt idx="9">
                  <c:v>0.76277563092104805</c:v>
                </c:pt>
                <c:pt idx="10">
                  <c:v>0.7939050949540235</c:v>
                </c:pt>
                <c:pt idx="11">
                  <c:v>0.79788456080286541</c:v>
                </c:pt>
                <c:pt idx="12">
                  <c:v>0.7939050949540235</c:v>
                </c:pt>
                <c:pt idx="13">
                  <c:v>0.76277563092104717</c:v>
                </c:pt>
                <c:pt idx="14">
                  <c:v>0.66644920578359879</c:v>
                </c:pt>
                <c:pt idx="15">
                  <c:v>0.48394144903828673</c:v>
                </c:pt>
                <c:pt idx="16">
                  <c:v>0.25903519133178349</c:v>
                </c:pt>
                <c:pt idx="17">
                  <c:v>8.7967191960854105E-2</c:v>
                </c:pt>
                <c:pt idx="18">
                  <c:v>1.5830903165959739E-2</c:v>
                </c:pt>
                <c:pt idx="19">
                  <c:v>1.2238038602275384E-3</c:v>
                </c:pt>
                <c:pt idx="20">
                  <c:v>3.1967482213810949E-5</c:v>
                </c:pt>
                <c:pt idx="21">
                  <c:v>2.1539520085086552E-7</c:v>
                </c:pt>
                <c:pt idx="22">
                  <c:v>2.773359988330605E-10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C8-486E-B4A8-7EE1C16A76BE}"/>
            </c:ext>
          </c:extLst>
        </c:ser>
        <c:ser>
          <c:idx val="13"/>
          <c:order val="1"/>
          <c:tx>
            <c:v>UGW = </c:v>
          </c:tx>
          <c:spPr>
            <a:ln w="28575">
              <a:noFill/>
            </a:ln>
          </c:spPr>
          <c:marker>
            <c:symbol val="none"/>
          </c:marker>
          <c:xVal>
            <c:numRef>
              <c:f>Berechnung!$H$18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Berechnung!$I$18</c:f>
              <c:numCache>
                <c:formatCode>0.00</c:formatCode>
                <c:ptCount val="1"/>
                <c:pt idx="0">
                  <c:v>0.83777878884300871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C8-486E-B4A8-7EE1C16A76BE}"/>
            </c:ext>
          </c:extLst>
        </c:ser>
        <c:ser>
          <c:idx val="15"/>
          <c:order val="2"/>
          <c:tx>
            <c:strRef>
              <c:f>Berechnung!$G$20</c:f>
              <c:strCache>
                <c:ptCount val="1"/>
                <c:pt idx="0">
                  <c:v>- 3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Berechnung!$H$20</c:f>
              <c:numCache>
                <c:formatCode>#,##0.0000_ ;\-#,##0.0000\ </c:formatCode>
                <c:ptCount val="1"/>
                <c:pt idx="0">
                  <c:v>14.5</c:v>
                </c:pt>
              </c:numCache>
            </c:numRef>
          </c:xVal>
          <c:yVal>
            <c:numRef>
              <c:f>Berechnung!$I$20</c:f>
              <c:numCache>
                <c:formatCode>0.00</c:formatCode>
                <c:ptCount val="1"/>
                <c:pt idx="0">
                  <c:v>0.83777878884300871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FC8-486E-B4A8-7EE1C16A7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545096"/>
        <c:axId val="410545488"/>
      </c:scatterChart>
      <c:scatterChart>
        <c:scatterStyle val="lineMarker"/>
        <c:varyColors val="0"/>
        <c:ser>
          <c:idx val="3"/>
          <c:order val="3"/>
          <c:tx>
            <c:v>OGW =</c:v>
          </c:tx>
          <c:spPr>
            <a:ln w="28575">
              <a:noFill/>
            </a:ln>
          </c:spPr>
          <c:marker>
            <c:symbol val="none"/>
          </c:marker>
          <c:dLbls>
            <c:numFmt formatCode="#,##0.00" sourceLinked="0"/>
            <c:spPr>
              <a:noFill/>
              <a:ln w="25400">
                <a:noFill/>
              </a:ln>
            </c:spPr>
            <c:dLblPos val="t"/>
            <c:showLegendKey val="0"/>
            <c:showVal val="0"/>
            <c:showCatName val="1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minus>
              <c:numRef>
                <c:f>Berechnung!$I$17</c:f>
                <c:numCache>
                  <c:formatCode>General</c:formatCode>
                  <c:ptCount val="1"/>
                  <c:pt idx="0">
                    <c:v>0.83777878884300871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Berechnung!$H$17</c:f>
              <c:numCache>
                <c:formatCode>#,##0.0000_ ;\-#,##0.0000\ </c:formatCode>
                <c:ptCount val="1"/>
                <c:pt idx="0">
                  <c:v>20</c:v>
                </c:pt>
              </c:numCache>
            </c:numRef>
          </c:xVal>
          <c:yVal>
            <c:numRef>
              <c:f>Berechnung!$I$17</c:f>
              <c:numCache>
                <c:formatCode>0.00</c:formatCode>
                <c:ptCount val="1"/>
                <c:pt idx="0">
                  <c:v>0.83777878884300871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C8-486E-B4A8-7EE1C16A76BE}"/>
            </c:ext>
          </c:extLst>
        </c:ser>
        <c:ser>
          <c:idx val="4"/>
          <c:order val="4"/>
          <c:tx>
            <c:v>UGW =</c:v>
          </c:tx>
          <c:spPr>
            <a:ln w="28575">
              <a:noFill/>
            </a:ln>
          </c:spPr>
          <c:marker>
            <c:symbol val="none"/>
          </c:marker>
          <c:dLbls>
            <c:numFmt formatCode="#,##0.00" sourceLinked="0"/>
            <c:spPr>
              <a:noFill/>
              <a:ln w="25400">
                <a:noFill/>
              </a:ln>
            </c:spPr>
            <c:dLblPos val="t"/>
            <c:showLegendKey val="0"/>
            <c:showVal val="0"/>
            <c:showCatName val="1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minus>
              <c:numRef>
                <c:f>Berechnung!$I$18</c:f>
                <c:numCache>
                  <c:formatCode>General</c:formatCode>
                  <c:ptCount val="1"/>
                  <c:pt idx="0">
                    <c:v>0.83777878884300871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ysDash"/>
              </a:ln>
            </c:spPr>
          </c:errBars>
          <c:xVal>
            <c:numRef>
              <c:f>Berechnung!$H$18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Berechnung!$I$18</c:f>
              <c:numCache>
                <c:formatCode>0.00</c:formatCode>
                <c:ptCount val="1"/>
                <c:pt idx="0">
                  <c:v>0.83777878884300871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C8-486E-B4A8-7EE1C16A76BE}"/>
            </c:ext>
          </c:extLst>
        </c:ser>
        <c:ser>
          <c:idx val="5"/>
          <c:order val="5"/>
          <c:tx>
            <c:strRef>
              <c:f>Berechnung!$G$19</c:f>
              <c:strCache>
                <c:ptCount val="1"/>
                <c:pt idx="0">
                  <c:v>+ 3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minus>
              <c:numRef>
                <c:f>Berechnung!$I$19</c:f>
                <c:numCache>
                  <c:formatCode>General</c:formatCode>
                  <c:ptCount val="1"/>
                  <c:pt idx="0">
                    <c:v>0.83777878884300871</c:v>
                  </c:pt>
                </c:numCache>
              </c:numRef>
            </c:minus>
            <c:spPr>
              <a:ln w="38100">
                <a:solidFill>
                  <a:srgbClr val="339966"/>
                </a:solidFill>
                <a:prstDash val="sysDash"/>
              </a:ln>
            </c:spPr>
          </c:errBars>
          <c:xVal>
            <c:numRef>
              <c:f>Berechnung!$H$19</c:f>
              <c:numCache>
                <c:formatCode>#,##0.0000_ ;\-#,##0.0000\ </c:formatCode>
                <c:ptCount val="1"/>
                <c:pt idx="0">
                  <c:v>17.5</c:v>
                </c:pt>
              </c:numCache>
            </c:numRef>
          </c:xVal>
          <c:yVal>
            <c:numRef>
              <c:f>Berechnung!$I$19</c:f>
              <c:numCache>
                <c:formatCode>0.00</c:formatCode>
                <c:ptCount val="1"/>
                <c:pt idx="0">
                  <c:v>0.83777878884300871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C8-486E-B4A8-7EE1C16A76BE}"/>
            </c:ext>
          </c:extLst>
        </c:ser>
        <c:ser>
          <c:idx val="6"/>
          <c:order val="6"/>
          <c:tx>
            <c:strRef>
              <c:f>Berechnung!$G$20</c:f>
              <c:strCache>
                <c:ptCount val="1"/>
                <c:pt idx="0">
                  <c:v>- 3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cust"/>
            <c:noEndCap val="1"/>
            <c:minus>
              <c:numRef>
                <c:f>Berechnung!$I$20</c:f>
                <c:numCache>
                  <c:formatCode>General</c:formatCode>
                  <c:ptCount val="1"/>
                  <c:pt idx="0">
                    <c:v>0.83777878884300871</c:v>
                  </c:pt>
                </c:numCache>
              </c:numRef>
            </c:minus>
            <c:spPr>
              <a:ln w="25400">
                <a:solidFill>
                  <a:srgbClr val="339966"/>
                </a:solidFill>
                <a:prstDash val="sysDash"/>
              </a:ln>
            </c:spPr>
          </c:errBars>
          <c:xVal>
            <c:numRef>
              <c:f>Berechnung!$H$20</c:f>
              <c:numCache>
                <c:formatCode>#,##0.0000_ ;\-#,##0.0000\ </c:formatCode>
                <c:ptCount val="1"/>
                <c:pt idx="0">
                  <c:v>14.5</c:v>
                </c:pt>
              </c:numCache>
            </c:numRef>
          </c:xVal>
          <c:yVal>
            <c:numRef>
              <c:f>Berechnung!$I$20</c:f>
              <c:numCache>
                <c:formatCode>0.00</c:formatCode>
                <c:ptCount val="1"/>
                <c:pt idx="0">
                  <c:v>0.83777878884300871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C8-486E-B4A8-7EE1C16A7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545096"/>
        <c:axId val="410545488"/>
      </c:scatterChart>
      <c:valAx>
        <c:axId val="410545096"/>
        <c:scaling>
          <c:orientation val="minMax"/>
        </c:scaling>
        <c:delete val="0"/>
        <c:axPos val="b"/>
        <c:title>
          <c:tx>
            <c:strRef>
              <c:f>Berechnung!$D$5</c:f>
              <c:strCache>
                <c:ptCount val="1"/>
                <c:pt idx="0">
                  <c:v>mm</c:v>
                </c:pt>
              </c:strCache>
            </c:strRef>
          </c:tx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DE"/>
          </a:p>
        </c:txPr>
        <c:crossAx val="410545488"/>
        <c:crosses val="autoZero"/>
        <c:crossBetween val="midCat"/>
      </c:valAx>
      <c:valAx>
        <c:axId val="4105454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Häufigkeitsdichte</a:t>
                </a:r>
                <a:r>
                  <a:rPr lang="de-DE" baseline="0"/>
                  <a:t> h(x)</a:t>
                </a:r>
                <a:endParaRPr lang="de-DE"/>
              </a:p>
            </c:rich>
          </c:tx>
          <c:overlay val="0"/>
        </c:title>
        <c:numFmt formatCode="0.00" sourceLinked="1"/>
        <c:majorTickMark val="in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 rot="0" vert="horz" anchor="ctr" anchorCtr="0"/>
          <a:lstStyle/>
          <a:p>
            <a:pPr>
              <a:defRPr/>
            </a:pPr>
            <a:endParaRPr lang="en-DE"/>
          </a:p>
        </c:txPr>
        <c:crossAx val="4105450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2700" cmpd="sng">
      <a:solidFill>
        <a:schemeClr val="tx1"/>
      </a:solidFill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74438</xdr:colOff>
      <xdr:row>13</xdr:row>
      <xdr:rowOff>101580</xdr:rowOff>
    </xdr:from>
    <xdr:to>
      <xdr:col>12</xdr:col>
      <xdr:colOff>1111128</xdr:colOff>
      <xdr:row>40</xdr:row>
      <xdr:rowOff>38418</xdr:rowOff>
    </xdr:to>
    <xdr:graphicFrame macro="">
      <xdr:nvGraphicFramePr>
        <xdr:cNvPr id="1027" name="Diagramm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4"/>
  <sheetViews>
    <sheetView showGridLines="0" tabSelected="1" zoomScale="70" zoomScaleNormal="70" zoomScaleSheetLayoutView="80" workbookViewId="0">
      <selection activeCell="P11" sqref="P11"/>
    </sheetView>
  </sheetViews>
  <sheetFormatPr baseColWidth="10" defaultColWidth="11.41015625" defaultRowHeight="14.35" x14ac:dyDescent="0.5"/>
  <cols>
    <col min="1" max="1" width="2.1171875" style="1" customWidth="1"/>
    <col min="2" max="2" width="2" style="1" customWidth="1"/>
    <col min="3" max="3" width="24" style="1" customWidth="1"/>
    <col min="4" max="4" width="14.1171875" style="1" customWidth="1"/>
    <col min="5" max="5" width="4.87890625" style="1" bestFit="1" customWidth="1"/>
    <col min="6" max="6" width="11.41015625" style="1" customWidth="1"/>
    <col min="7" max="7" width="9.703125" style="1" bestFit="1" customWidth="1"/>
    <col min="8" max="9" width="9" style="1" bestFit="1" customWidth="1"/>
    <col min="10" max="11" width="9.29296875" style="1" bestFit="1" customWidth="1"/>
    <col min="12" max="12" width="6.703125" style="1" bestFit="1" customWidth="1"/>
    <col min="13" max="13" width="20.41015625" style="1" customWidth="1"/>
    <col min="14" max="14" width="3.703125" style="1" customWidth="1"/>
    <col min="15" max="15" width="8.41015625" style="1" customWidth="1"/>
    <col min="16" max="16384" width="11.41015625" style="1"/>
  </cols>
  <sheetData>
    <row r="1" spans="2:23" ht="13.5" customHeight="1" thickBot="1" x14ac:dyDescent="0.55000000000000004">
      <c r="J1" s="2"/>
      <c r="K1" s="2"/>
      <c r="L1" s="2"/>
      <c r="M1" s="2"/>
      <c r="N1" s="30"/>
    </row>
    <row r="2" spans="2:23" ht="33.35" x14ac:dyDescent="1.1000000000000001">
      <c r="B2" s="36" t="s">
        <v>16</v>
      </c>
      <c r="C2" s="37"/>
      <c r="D2" s="37"/>
      <c r="E2" s="37"/>
      <c r="F2" s="37"/>
      <c r="G2" s="37"/>
      <c r="H2" s="37"/>
      <c r="I2" s="37"/>
      <c r="J2" s="38"/>
      <c r="K2" s="38"/>
      <c r="L2" s="38"/>
      <c r="M2" s="38"/>
      <c r="N2" s="30"/>
      <c r="R2" s="3"/>
      <c r="S2" s="3"/>
      <c r="T2" s="3"/>
      <c r="U2" s="3"/>
      <c r="V2" s="3"/>
      <c r="W2" s="3"/>
    </row>
    <row r="3" spans="2:23" x14ac:dyDescent="0.5">
      <c r="B3" s="4"/>
      <c r="C3" s="5"/>
      <c r="D3" s="5"/>
      <c r="E3" s="5"/>
      <c r="F3" s="5"/>
      <c r="G3" s="5"/>
      <c r="H3" s="5"/>
      <c r="I3" s="5"/>
      <c r="J3" s="2"/>
      <c r="K3" s="2"/>
      <c r="L3" s="2"/>
      <c r="M3" s="2"/>
      <c r="N3" s="30"/>
    </row>
    <row r="4" spans="2:23" s="8" customFormat="1" x14ac:dyDescent="0.5">
      <c r="B4" s="6"/>
      <c r="C4" s="7" t="s">
        <v>0</v>
      </c>
      <c r="D4" s="26" t="s">
        <v>17</v>
      </c>
      <c r="F4" s="49"/>
      <c r="G4" s="49"/>
      <c r="H4" s="49"/>
      <c r="I4" s="49"/>
      <c r="J4" s="2"/>
      <c r="K4" s="2"/>
      <c r="L4" s="2"/>
      <c r="M4" s="29"/>
      <c r="N4" s="28"/>
      <c r="O4" s="9"/>
      <c r="P4" s="9"/>
      <c r="Q4" s="9"/>
    </row>
    <row r="5" spans="2:23" s="8" customFormat="1" ht="15" customHeight="1" x14ac:dyDescent="0.5">
      <c r="B5" s="6"/>
      <c r="C5" s="7" t="s">
        <v>1</v>
      </c>
      <c r="D5" s="26" t="s">
        <v>18</v>
      </c>
      <c r="F5" s="49"/>
      <c r="G5" s="49"/>
      <c r="H5" s="49"/>
      <c r="I5" s="49"/>
      <c r="J5" s="2"/>
      <c r="K5" s="2"/>
      <c r="L5" s="2"/>
      <c r="M5" s="29"/>
      <c r="N5" s="28"/>
      <c r="O5" s="9"/>
      <c r="P5" s="9"/>
      <c r="Q5" s="9"/>
      <c r="V5" s="10"/>
    </row>
    <row r="6" spans="2:23" s="8" customFormat="1" ht="15" customHeight="1" x14ac:dyDescent="0.5">
      <c r="B6" s="6"/>
      <c r="C6" s="7" t="s">
        <v>2</v>
      </c>
      <c r="D6" s="27">
        <v>10</v>
      </c>
      <c r="F6" s="49"/>
      <c r="G6" s="49"/>
      <c r="H6" s="49"/>
      <c r="I6" s="49"/>
      <c r="J6" s="2"/>
      <c r="K6" s="2"/>
      <c r="L6" s="2"/>
      <c r="M6" s="29"/>
      <c r="N6" s="28"/>
      <c r="O6" s="9"/>
      <c r="P6" s="9"/>
      <c r="Q6" s="9"/>
      <c r="V6" s="10"/>
    </row>
    <row r="7" spans="2:23" s="8" customFormat="1" x14ac:dyDescent="0.5">
      <c r="B7" s="6"/>
      <c r="C7" s="7" t="s">
        <v>3</v>
      </c>
      <c r="D7" s="27">
        <v>20</v>
      </c>
      <c r="F7" s="49"/>
      <c r="G7" s="49"/>
      <c r="H7" s="49"/>
      <c r="I7" s="49"/>
      <c r="J7" s="2"/>
      <c r="K7" s="2"/>
      <c r="L7" s="2"/>
      <c r="M7" s="29"/>
      <c r="N7" s="28"/>
      <c r="O7" s="9"/>
      <c r="P7" s="9"/>
      <c r="Q7" s="9"/>
      <c r="V7" s="10"/>
    </row>
    <row r="8" spans="2:23" s="8" customFormat="1" x14ac:dyDescent="0.5">
      <c r="B8" s="6"/>
      <c r="C8" s="7" t="s">
        <v>8</v>
      </c>
      <c r="D8" s="27">
        <v>16</v>
      </c>
      <c r="F8" s="49"/>
      <c r="G8" s="49"/>
      <c r="H8" s="49"/>
      <c r="I8" s="49"/>
      <c r="J8" s="2"/>
      <c r="K8" s="2"/>
      <c r="L8" s="2"/>
      <c r="M8" s="29"/>
      <c r="N8" s="28"/>
      <c r="O8" s="9"/>
      <c r="P8" s="9"/>
      <c r="Q8" s="9"/>
      <c r="V8" s="10"/>
    </row>
    <row r="9" spans="2:23" s="8" customFormat="1" ht="14.7" thickBot="1" x14ac:dyDescent="0.55000000000000004">
      <c r="B9" s="6"/>
      <c r="C9" s="7" t="s">
        <v>9</v>
      </c>
      <c r="D9" s="27">
        <v>0.5</v>
      </c>
      <c r="F9" s="49"/>
      <c r="G9" s="49"/>
      <c r="H9" s="49"/>
      <c r="I9" s="49"/>
      <c r="J9" s="2"/>
      <c r="K9" s="2"/>
      <c r="L9" s="2"/>
      <c r="M9" s="29"/>
      <c r="N9" s="28"/>
      <c r="O9" s="9"/>
      <c r="P9" s="9"/>
      <c r="Q9" s="9"/>
      <c r="V9" s="10"/>
    </row>
    <row r="10" spans="2:23" s="8" customFormat="1" ht="14.7" thickTop="1" x14ac:dyDescent="0.5">
      <c r="B10" s="6"/>
      <c r="C10" s="7" t="s">
        <v>14</v>
      </c>
      <c r="D10" s="35">
        <f>(OGW-UGW)/(6*Standardabweichung)</f>
        <v>3.3333333333333335</v>
      </c>
      <c r="F10" s="40" t="s">
        <v>15</v>
      </c>
      <c r="G10" s="41"/>
      <c r="H10" s="41"/>
      <c r="I10" s="42"/>
      <c r="J10" s="39"/>
      <c r="K10" s="39"/>
      <c r="L10" s="39"/>
      <c r="M10" s="39"/>
      <c r="N10" s="28"/>
      <c r="O10" s="9"/>
      <c r="P10" s="9"/>
      <c r="Q10" s="9"/>
      <c r="V10" s="10"/>
    </row>
    <row r="11" spans="2:23" s="8" customFormat="1" ht="13" x14ac:dyDescent="0.45">
      <c r="B11" s="6"/>
      <c r="C11" s="7" t="s">
        <v>11</v>
      </c>
      <c r="D11" s="35">
        <f>(OGW-Mittelwert)/(3*Standardabweichung)</f>
        <v>2.6666666666666665</v>
      </c>
      <c r="F11" s="43"/>
      <c r="G11" s="44"/>
      <c r="H11" s="44"/>
      <c r="I11" s="45"/>
      <c r="N11" s="28"/>
      <c r="O11" s="9"/>
      <c r="P11" s="9"/>
      <c r="Q11" s="9"/>
      <c r="V11" s="10"/>
    </row>
    <row r="12" spans="2:23" s="8" customFormat="1" x14ac:dyDescent="0.5">
      <c r="B12" s="6"/>
      <c r="C12" s="7" t="s">
        <v>12</v>
      </c>
      <c r="D12" s="35">
        <f>(Mittelwert-UGW)/(3*Standardabweichung)</f>
        <v>4</v>
      </c>
      <c r="F12" s="43"/>
      <c r="G12" s="44"/>
      <c r="H12" s="44"/>
      <c r="I12" s="45"/>
      <c r="N12" s="31"/>
      <c r="O12" s="9"/>
      <c r="P12" s="9"/>
      <c r="Q12" s="9"/>
      <c r="V12" s="10"/>
    </row>
    <row r="13" spans="2:23" s="8" customFormat="1" ht="13.35" thickBot="1" x14ac:dyDescent="0.5">
      <c r="B13" s="6"/>
      <c r="C13" s="7" t="s">
        <v>13</v>
      </c>
      <c r="D13" s="35">
        <f>MIN(D11:D12)</f>
        <v>2.6666666666666665</v>
      </c>
      <c r="E13" s="12"/>
      <c r="F13" s="46"/>
      <c r="G13" s="47"/>
      <c r="H13" s="47"/>
      <c r="I13" s="48"/>
      <c r="K13" s="12"/>
      <c r="L13" s="12"/>
      <c r="N13" s="28"/>
      <c r="O13" s="9"/>
      <c r="P13" s="9"/>
      <c r="Q13" s="9"/>
      <c r="V13" s="10"/>
    </row>
    <row r="14" spans="2:23" s="8" customFormat="1" ht="13.35" thickTop="1" x14ac:dyDescent="0.45">
      <c r="B14" s="6"/>
      <c r="N14" s="32"/>
      <c r="O14" s="9"/>
      <c r="P14" s="9"/>
      <c r="Q14" s="9"/>
      <c r="V14" s="10"/>
    </row>
    <row r="15" spans="2:23" s="8" customFormat="1" ht="13" x14ac:dyDescent="0.45">
      <c r="B15" s="6"/>
      <c r="N15" s="32"/>
      <c r="O15" s="9"/>
      <c r="P15" s="9"/>
      <c r="Q15" s="9"/>
      <c r="V15" s="10"/>
    </row>
    <row r="16" spans="2:23" s="8" customFormat="1" x14ac:dyDescent="0.5">
      <c r="B16" s="6"/>
      <c r="C16" s="13" t="s">
        <v>7</v>
      </c>
      <c r="D16" s="13"/>
      <c r="E16" s="13"/>
      <c r="F16" s="9"/>
      <c r="G16" s="13" t="s">
        <v>10</v>
      </c>
      <c r="H16" s="13"/>
      <c r="I16" s="33"/>
      <c r="J16" s="14"/>
      <c r="K16" s="14"/>
      <c r="L16" s="14"/>
      <c r="M16" s="14"/>
      <c r="N16" s="32"/>
      <c r="O16" s="9"/>
      <c r="P16" s="9"/>
      <c r="Q16" s="9"/>
      <c r="V16" s="10"/>
    </row>
    <row r="17" spans="2:22" s="8" customFormat="1" x14ac:dyDescent="0.5">
      <c r="B17" s="6"/>
      <c r="C17" s="15">
        <v>1.1000000000000001</v>
      </c>
      <c r="D17" s="16">
        <f t="shared" ref="D17:D27" si="0">D18-(C17*Standardabweichung)</f>
        <v>12.7</v>
      </c>
      <c r="E17" s="17">
        <f t="shared" ref="E17:E39" si="1">NORMDIST(D17,Mittelwert,Standardabweichung,0)</f>
        <v>2.773359988330605E-10</v>
      </c>
      <c r="F17" s="9"/>
      <c r="G17" s="18" t="s">
        <v>5</v>
      </c>
      <c r="H17" s="19">
        <f>OGW</f>
        <v>20</v>
      </c>
      <c r="I17" s="34">
        <f>MAX(E17:E39)*1.05</f>
        <v>0.83777878884300871</v>
      </c>
      <c r="J17" s="14"/>
      <c r="K17" s="14"/>
      <c r="L17" s="14"/>
      <c r="M17" s="14"/>
      <c r="N17" s="32"/>
      <c r="O17" s="9"/>
      <c r="P17" s="9"/>
      <c r="Q17" s="9"/>
      <c r="V17" s="10"/>
    </row>
    <row r="18" spans="2:22" s="8" customFormat="1" x14ac:dyDescent="0.5">
      <c r="B18" s="6"/>
      <c r="C18" s="18">
        <v>1</v>
      </c>
      <c r="D18" s="16">
        <f t="shared" si="0"/>
        <v>13.25</v>
      </c>
      <c r="E18" s="17">
        <f t="shared" si="1"/>
        <v>2.1539520085086552E-7</v>
      </c>
      <c r="F18" s="9"/>
      <c r="G18" s="18" t="s">
        <v>6</v>
      </c>
      <c r="H18" s="19">
        <f>UGW</f>
        <v>10</v>
      </c>
      <c r="I18" s="34">
        <f>I17</f>
        <v>0.83777878884300871</v>
      </c>
      <c r="J18" s="14"/>
      <c r="K18" s="14"/>
      <c r="L18" s="14"/>
      <c r="M18" s="14"/>
      <c r="N18" s="32"/>
      <c r="O18" s="9"/>
      <c r="P18" s="9"/>
      <c r="Q18" s="9"/>
      <c r="V18" s="10"/>
    </row>
    <row r="19" spans="2:22" s="8" customFormat="1" x14ac:dyDescent="0.5">
      <c r="B19" s="6"/>
      <c r="C19" s="18">
        <v>0.9</v>
      </c>
      <c r="D19" s="16">
        <f t="shared" si="0"/>
        <v>13.75</v>
      </c>
      <c r="E19" s="17">
        <f t="shared" si="1"/>
        <v>3.1967482213810949E-5</v>
      </c>
      <c r="F19" s="9"/>
      <c r="G19" s="18" t="str">
        <f>"+ 3 Sigma"</f>
        <v>+ 3 Sigma</v>
      </c>
      <c r="H19" s="19">
        <f>Mittelwert+3*Standardabweichung</f>
        <v>17.5</v>
      </c>
      <c r="I19" s="34">
        <f>I18</f>
        <v>0.83777878884300871</v>
      </c>
      <c r="J19" s="14"/>
      <c r="K19" s="14"/>
      <c r="L19" s="14"/>
      <c r="M19" s="14"/>
      <c r="N19" s="32"/>
      <c r="O19" s="9"/>
      <c r="P19" s="9"/>
      <c r="Q19" s="9"/>
      <c r="V19" s="10"/>
    </row>
    <row r="20" spans="2:22" s="8" customFormat="1" x14ac:dyDescent="0.5">
      <c r="B20" s="20"/>
      <c r="C20" s="18">
        <v>0.8</v>
      </c>
      <c r="D20" s="16">
        <f t="shared" si="0"/>
        <v>14.2</v>
      </c>
      <c r="E20" s="17">
        <f t="shared" si="1"/>
        <v>1.2238038602275384E-3</v>
      </c>
      <c r="F20" s="9"/>
      <c r="G20" s="18" t="str">
        <f>"- 3 Sigma"</f>
        <v>- 3 Sigma</v>
      </c>
      <c r="H20" s="19">
        <f>Mittelwert-3*Standardabweichung</f>
        <v>14.5</v>
      </c>
      <c r="I20" s="34">
        <f>I19</f>
        <v>0.83777878884300871</v>
      </c>
      <c r="J20" s="14"/>
      <c r="K20" s="14"/>
      <c r="L20" s="14"/>
      <c r="M20" s="14"/>
      <c r="N20" s="32"/>
      <c r="O20" s="9"/>
      <c r="P20" s="9"/>
      <c r="Q20" s="9"/>
      <c r="V20" s="10"/>
    </row>
    <row r="21" spans="2:22" s="8" customFormat="1" x14ac:dyDescent="0.5">
      <c r="B21" s="6"/>
      <c r="C21" s="18">
        <v>0.7</v>
      </c>
      <c r="D21" s="16">
        <f t="shared" si="0"/>
        <v>14.6</v>
      </c>
      <c r="E21" s="17">
        <f t="shared" si="1"/>
        <v>1.5830903165959892E-2</v>
      </c>
      <c r="F21" s="9"/>
      <c r="G21" s="18" t="s">
        <v>4</v>
      </c>
      <c r="H21" s="19">
        <f>Mittelwert</f>
        <v>16</v>
      </c>
      <c r="I21" s="34">
        <f>I20</f>
        <v>0.83777878884300871</v>
      </c>
      <c r="J21" s="14"/>
      <c r="K21" s="14"/>
      <c r="L21" s="14"/>
      <c r="M21" s="14"/>
      <c r="N21" s="32"/>
      <c r="O21" s="9"/>
      <c r="P21" s="9"/>
      <c r="Q21" s="9"/>
      <c r="V21" s="10"/>
    </row>
    <row r="22" spans="2:22" s="8" customFormat="1" ht="13" x14ac:dyDescent="0.45">
      <c r="B22" s="6"/>
      <c r="C22" s="18">
        <v>0.6</v>
      </c>
      <c r="D22" s="16">
        <f t="shared" si="0"/>
        <v>14.95</v>
      </c>
      <c r="E22" s="17">
        <f t="shared" si="1"/>
        <v>8.7967191960854105E-2</v>
      </c>
      <c r="F22" s="9"/>
      <c r="G22" s="9"/>
      <c r="H22" s="9"/>
      <c r="I22" s="9"/>
      <c r="N22" s="32"/>
      <c r="O22" s="9"/>
      <c r="P22" s="9"/>
      <c r="Q22" s="9"/>
      <c r="V22" s="10"/>
    </row>
    <row r="23" spans="2:22" s="8" customFormat="1" ht="13" x14ac:dyDescent="0.45">
      <c r="B23" s="6"/>
      <c r="C23" s="18">
        <v>0.5</v>
      </c>
      <c r="D23" s="16">
        <f t="shared" si="0"/>
        <v>15.25</v>
      </c>
      <c r="E23" s="17">
        <f t="shared" si="1"/>
        <v>0.25903519133178349</v>
      </c>
      <c r="F23" s="9"/>
      <c r="G23" s="9"/>
      <c r="H23" s="9"/>
      <c r="I23" s="9"/>
      <c r="N23" s="32"/>
      <c r="O23" s="9"/>
      <c r="P23" s="9"/>
      <c r="Q23" s="9"/>
      <c r="V23" s="10"/>
    </row>
    <row r="24" spans="2:22" s="8" customFormat="1" ht="13" x14ac:dyDescent="0.45">
      <c r="B24" s="6"/>
      <c r="C24" s="18">
        <v>0.4</v>
      </c>
      <c r="D24" s="16">
        <f t="shared" si="0"/>
        <v>15.5</v>
      </c>
      <c r="E24" s="17">
        <f t="shared" si="1"/>
        <v>0.48394144903828673</v>
      </c>
      <c r="F24" s="9"/>
      <c r="G24" s="9"/>
      <c r="H24" s="9"/>
      <c r="I24" s="9"/>
      <c r="N24" s="32"/>
      <c r="O24" s="9"/>
      <c r="P24" s="9"/>
      <c r="Q24" s="9"/>
      <c r="V24" s="10"/>
    </row>
    <row r="25" spans="2:22" s="8" customFormat="1" ht="13" x14ac:dyDescent="0.45">
      <c r="B25" s="6"/>
      <c r="C25" s="18">
        <v>0.3</v>
      </c>
      <c r="D25" s="16">
        <f t="shared" si="0"/>
        <v>15.7</v>
      </c>
      <c r="E25" s="17">
        <f t="shared" si="1"/>
        <v>0.66644920578359879</v>
      </c>
      <c r="F25" s="9"/>
      <c r="G25" s="9"/>
      <c r="H25" s="9"/>
      <c r="I25" s="9"/>
      <c r="N25" s="32"/>
      <c r="O25" s="9"/>
      <c r="P25" s="9"/>
      <c r="Q25" s="9"/>
      <c r="V25" s="10"/>
    </row>
    <row r="26" spans="2:22" s="8" customFormat="1" ht="13" x14ac:dyDescent="0.45">
      <c r="B26" s="6"/>
      <c r="C26" s="18">
        <v>0.2</v>
      </c>
      <c r="D26" s="16">
        <f t="shared" si="0"/>
        <v>15.85</v>
      </c>
      <c r="E26" s="17">
        <f t="shared" si="1"/>
        <v>0.76277563092104805</v>
      </c>
      <c r="F26" s="9"/>
      <c r="G26" s="9"/>
      <c r="H26" s="9"/>
      <c r="I26" s="9"/>
      <c r="N26" s="32"/>
      <c r="O26" s="9"/>
      <c r="P26" s="9"/>
      <c r="Q26" s="9"/>
    </row>
    <row r="27" spans="2:22" s="8" customFormat="1" ht="13" x14ac:dyDescent="0.45">
      <c r="B27" s="6"/>
      <c r="C27" s="18">
        <v>0.1</v>
      </c>
      <c r="D27" s="16">
        <f t="shared" si="0"/>
        <v>15.95</v>
      </c>
      <c r="E27" s="17">
        <f t="shared" si="1"/>
        <v>0.7939050949540235</v>
      </c>
      <c r="F27" s="9"/>
      <c r="G27" s="9"/>
      <c r="H27" s="9"/>
      <c r="I27" s="9"/>
      <c r="N27" s="32"/>
      <c r="O27" s="9"/>
      <c r="P27" s="9"/>
      <c r="Q27" s="9"/>
    </row>
    <row r="28" spans="2:22" s="8" customFormat="1" ht="13" x14ac:dyDescent="0.45">
      <c r="B28" s="6"/>
      <c r="C28" s="18">
        <v>0</v>
      </c>
      <c r="D28" s="16">
        <f>Mittelwert</f>
        <v>16</v>
      </c>
      <c r="E28" s="17">
        <f t="shared" si="1"/>
        <v>0.79788456080286541</v>
      </c>
      <c r="F28" s="9"/>
      <c r="G28" s="9"/>
      <c r="H28" s="9"/>
      <c r="I28" s="9"/>
      <c r="M28" s="11"/>
      <c r="O28" s="9"/>
      <c r="P28" s="9"/>
      <c r="Q28" s="9"/>
    </row>
    <row r="29" spans="2:22" s="8" customFormat="1" ht="13" x14ac:dyDescent="0.45">
      <c r="B29" s="6"/>
      <c r="C29" s="18">
        <v>0.1</v>
      </c>
      <c r="D29" s="16">
        <f>Mittelwert+(C29*Standardabweichung)</f>
        <v>16.05</v>
      </c>
      <c r="E29" s="17">
        <f t="shared" si="1"/>
        <v>0.7939050949540235</v>
      </c>
      <c r="F29" s="9"/>
      <c r="G29" s="9"/>
      <c r="H29" s="9"/>
      <c r="I29" s="9"/>
      <c r="M29" s="11"/>
      <c r="O29" s="9"/>
      <c r="P29" s="9"/>
      <c r="Q29" s="9"/>
    </row>
    <row r="30" spans="2:22" s="8" customFormat="1" ht="13" x14ac:dyDescent="0.45">
      <c r="B30" s="6"/>
      <c r="C30" s="18">
        <v>0.2</v>
      </c>
      <c r="D30" s="16">
        <f t="shared" ref="D30:D39" si="2">D29+(C30*Standardabweichung)</f>
        <v>16.150000000000002</v>
      </c>
      <c r="E30" s="17">
        <f t="shared" si="1"/>
        <v>0.76277563092104717</v>
      </c>
      <c r="F30" s="9"/>
      <c r="G30" s="9"/>
      <c r="H30" s="9"/>
      <c r="I30" s="9"/>
      <c r="M30" s="11"/>
      <c r="O30" s="9"/>
      <c r="P30" s="9"/>
      <c r="Q30" s="9"/>
    </row>
    <row r="31" spans="2:22" s="8" customFormat="1" ht="13" x14ac:dyDescent="0.45">
      <c r="B31" s="6"/>
      <c r="C31" s="18">
        <v>0.3</v>
      </c>
      <c r="D31" s="16">
        <f t="shared" si="2"/>
        <v>16.3</v>
      </c>
      <c r="E31" s="17">
        <f t="shared" si="1"/>
        <v>0.66644920578359879</v>
      </c>
      <c r="F31" s="9"/>
      <c r="G31" s="9"/>
      <c r="H31" s="9"/>
      <c r="I31" s="9"/>
      <c r="M31" s="11"/>
      <c r="O31" s="9"/>
      <c r="P31" s="9"/>
      <c r="Q31" s="9"/>
    </row>
    <row r="32" spans="2:22" s="8" customFormat="1" ht="13" x14ac:dyDescent="0.45">
      <c r="B32" s="6"/>
      <c r="C32" s="18">
        <v>0.4</v>
      </c>
      <c r="D32" s="16">
        <f t="shared" si="2"/>
        <v>16.5</v>
      </c>
      <c r="E32" s="17">
        <f t="shared" si="1"/>
        <v>0.48394144903828673</v>
      </c>
      <c r="F32" s="9"/>
      <c r="G32" s="9"/>
      <c r="H32" s="9"/>
      <c r="I32" s="9"/>
      <c r="M32" s="11"/>
      <c r="O32" s="9"/>
      <c r="P32" s="9"/>
      <c r="Q32" s="9"/>
    </row>
    <row r="33" spans="1:17" s="8" customFormat="1" ht="13" x14ac:dyDescent="0.45">
      <c r="B33" s="6"/>
      <c r="C33" s="18">
        <v>0.5</v>
      </c>
      <c r="D33" s="16">
        <f t="shared" si="2"/>
        <v>16.75</v>
      </c>
      <c r="E33" s="17">
        <f t="shared" si="1"/>
        <v>0.25903519133178349</v>
      </c>
      <c r="F33" s="9"/>
      <c r="G33" s="9"/>
      <c r="H33" s="9"/>
      <c r="I33" s="9"/>
      <c r="M33" s="11"/>
      <c r="O33" s="9"/>
      <c r="P33" s="9"/>
      <c r="Q33" s="9"/>
    </row>
    <row r="34" spans="1:17" s="8" customFormat="1" ht="13" x14ac:dyDescent="0.45">
      <c r="B34" s="6"/>
      <c r="C34" s="18">
        <v>0.6</v>
      </c>
      <c r="D34" s="16">
        <f t="shared" si="2"/>
        <v>17.05</v>
      </c>
      <c r="E34" s="17">
        <f t="shared" si="1"/>
        <v>8.7967191960854105E-2</v>
      </c>
      <c r="F34" s="9"/>
      <c r="G34" s="9"/>
      <c r="H34" s="9"/>
      <c r="I34" s="9"/>
      <c r="M34" s="11"/>
      <c r="O34" s="9"/>
      <c r="P34" s="9"/>
      <c r="Q34" s="9"/>
    </row>
    <row r="35" spans="1:17" s="8" customFormat="1" ht="13" x14ac:dyDescent="0.45">
      <c r="B35" s="6"/>
      <c r="C35" s="18">
        <v>0.7</v>
      </c>
      <c r="D35" s="16">
        <f t="shared" si="2"/>
        <v>17.400000000000002</v>
      </c>
      <c r="E35" s="17">
        <f t="shared" si="1"/>
        <v>1.5830903165959739E-2</v>
      </c>
      <c r="F35" s="9"/>
      <c r="G35" s="9"/>
      <c r="H35" s="9"/>
      <c r="I35" s="9"/>
      <c r="M35" s="11"/>
      <c r="O35" s="9"/>
      <c r="P35" s="9"/>
      <c r="Q35" s="9"/>
    </row>
    <row r="36" spans="1:17" s="8" customFormat="1" ht="13" x14ac:dyDescent="0.45">
      <c r="B36" s="6"/>
      <c r="C36" s="18">
        <v>0.8</v>
      </c>
      <c r="D36" s="16">
        <f t="shared" si="2"/>
        <v>17.8</v>
      </c>
      <c r="E36" s="17">
        <f t="shared" si="1"/>
        <v>1.2238038602275384E-3</v>
      </c>
      <c r="F36" s="9"/>
      <c r="G36" s="9"/>
      <c r="H36" s="9"/>
      <c r="I36" s="9"/>
      <c r="M36" s="11"/>
      <c r="O36" s="9"/>
      <c r="P36" s="9"/>
      <c r="Q36" s="9"/>
    </row>
    <row r="37" spans="1:17" s="8" customFormat="1" ht="13" x14ac:dyDescent="0.45">
      <c r="B37" s="6"/>
      <c r="C37" s="18">
        <v>0.9</v>
      </c>
      <c r="D37" s="16">
        <f t="shared" si="2"/>
        <v>18.25</v>
      </c>
      <c r="E37" s="17">
        <f t="shared" si="1"/>
        <v>3.1967482213810949E-5</v>
      </c>
      <c r="F37" s="9"/>
      <c r="G37" s="9"/>
      <c r="H37" s="9"/>
      <c r="I37" s="9"/>
      <c r="M37" s="11"/>
      <c r="O37" s="9"/>
      <c r="P37" s="9"/>
      <c r="Q37" s="9"/>
    </row>
    <row r="38" spans="1:17" s="8" customFormat="1" ht="13" x14ac:dyDescent="0.45">
      <c r="B38" s="6"/>
      <c r="C38" s="18">
        <v>1</v>
      </c>
      <c r="D38" s="16">
        <f t="shared" si="2"/>
        <v>18.75</v>
      </c>
      <c r="E38" s="17">
        <f t="shared" si="1"/>
        <v>2.1539520085086552E-7</v>
      </c>
      <c r="F38" s="9"/>
      <c r="G38" s="9"/>
      <c r="H38" s="9"/>
      <c r="I38" s="9"/>
      <c r="M38" s="11"/>
      <c r="O38" s="9"/>
      <c r="P38" s="9"/>
      <c r="Q38" s="9"/>
    </row>
    <row r="39" spans="1:17" s="8" customFormat="1" ht="13" x14ac:dyDescent="0.45">
      <c r="B39" s="6"/>
      <c r="C39" s="18">
        <v>1.1000000000000001</v>
      </c>
      <c r="D39" s="16">
        <f t="shared" si="2"/>
        <v>19.3</v>
      </c>
      <c r="E39" s="17">
        <f t="shared" si="1"/>
        <v>2.773359988330605E-10</v>
      </c>
      <c r="F39" s="9"/>
      <c r="G39" s="9"/>
      <c r="H39" s="9"/>
      <c r="I39" s="9"/>
      <c r="M39" s="11"/>
      <c r="O39" s="9"/>
      <c r="P39" s="9"/>
      <c r="Q39" s="9"/>
    </row>
    <row r="40" spans="1:17" s="8" customFormat="1" ht="13" x14ac:dyDescent="0.45">
      <c r="B40" s="6"/>
      <c r="M40" s="11"/>
      <c r="O40" s="9"/>
      <c r="P40" s="9"/>
      <c r="Q40" s="9"/>
    </row>
    <row r="41" spans="1:17" s="8" customFormat="1" ht="13.35" thickBot="1" x14ac:dyDescent="0.5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  <c r="O41" s="9"/>
      <c r="P41" s="9"/>
      <c r="Q41" s="9"/>
    </row>
    <row r="42" spans="1:17" s="8" customFormat="1" ht="13" x14ac:dyDescent="0.4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8" customFormat="1" ht="13" x14ac:dyDescent="0.4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8" customFormat="1" ht="13" x14ac:dyDescent="0.4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8" customFormat="1" ht="13" x14ac:dyDescent="0.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8" customFormat="1" ht="13" x14ac:dyDescent="0.4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8" customFormat="1" ht="13" x14ac:dyDescent="0.4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8" customFormat="1" ht="13" x14ac:dyDescent="0.4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21" s="8" customFormat="1" ht="13" x14ac:dyDescent="0.4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21" s="8" customFormat="1" ht="13" x14ac:dyDescent="0.4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21" s="9" customFormat="1" ht="13" x14ac:dyDescent="0.45">
      <c r="R51" s="8"/>
      <c r="S51" s="8"/>
      <c r="T51" s="8"/>
      <c r="U51" s="8"/>
    </row>
    <row r="52" spans="1:21" s="9" customFormat="1" ht="13" x14ac:dyDescent="0.45">
      <c r="R52" s="8"/>
      <c r="S52" s="8"/>
      <c r="T52" s="8"/>
      <c r="U52" s="8"/>
    </row>
    <row r="53" spans="1:21" s="9" customFormat="1" ht="13" x14ac:dyDescent="0.45">
      <c r="R53" s="8"/>
      <c r="S53" s="8"/>
      <c r="T53" s="8"/>
      <c r="U53" s="8"/>
    </row>
    <row r="54" spans="1:21" s="9" customFormat="1" ht="13" x14ac:dyDescent="0.45">
      <c r="R54" s="8"/>
      <c r="S54" s="8"/>
      <c r="T54" s="8"/>
      <c r="U54" s="8"/>
    </row>
    <row r="55" spans="1:21" s="9" customFormat="1" ht="13" x14ac:dyDescent="0.45">
      <c r="R55" s="8"/>
      <c r="S55" s="8"/>
      <c r="T55" s="8"/>
      <c r="U55" s="8"/>
    </row>
    <row r="56" spans="1:21" s="9" customFormat="1" ht="13" x14ac:dyDescent="0.45">
      <c r="R56" s="8"/>
      <c r="S56" s="8"/>
      <c r="T56" s="8"/>
      <c r="U56" s="8"/>
    </row>
    <row r="57" spans="1:21" s="9" customFormat="1" ht="13" x14ac:dyDescent="0.45">
      <c r="R57" s="8"/>
      <c r="S57" s="8"/>
      <c r="T57" s="8"/>
      <c r="U57" s="8"/>
    </row>
    <row r="58" spans="1:21" s="9" customFormat="1" ht="13" x14ac:dyDescent="0.45">
      <c r="R58" s="8"/>
      <c r="S58" s="8"/>
      <c r="T58" s="8"/>
      <c r="U58" s="8"/>
    </row>
    <row r="59" spans="1:21" s="9" customFormat="1" ht="13" x14ac:dyDescent="0.45">
      <c r="R59" s="8"/>
      <c r="S59" s="8"/>
      <c r="T59" s="8"/>
      <c r="U59" s="8"/>
    </row>
    <row r="60" spans="1:21" s="9" customFormat="1" ht="13" x14ac:dyDescent="0.45">
      <c r="R60" s="8"/>
      <c r="S60" s="8"/>
      <c r="T60" s="8"/>
      <c r="U60" s="8"/>
    </row>
    <row r="61" spans="1:21" s="9" customFormat="1" ht="13" x14ac:dyDescent="0.45">
      <c r="R61" s="8"/>
      <c r="S61" s="8"/>
      <c r="T61" s="8"/>
      <c r="U61" s="8"/>
    </row>
    <row r="62" spans="1:21" s="9" customFormat="1" ht="13" x14ac:dyDescent="0.45">
      <c r="R62" s="8"/>
      <c r="S62" s="8"/>
      <c r="T62" s="8"/>
      <c r="U62" s="8"/>
    </row>
    <row r="63" spans="1:21" s="9" customFormat="1" ht="13" x14ac:dyDescent="0.45">
      <c r="R63" s="8"/>
      <c r="S63" s="8"/>
      <c r="T63" s="8"/>
      <c r="U63" s="8"/>
    </row>
    <row r="64" spans="1:21" s="9" customFormat="1" ht="13" x14ac:dyDescent="0.45">
      <c r="R64" s="8"/>
      <c r="S64" s="8"/>
      <c r="T64" s="8"/>
      <c r="U64" s="8"/>
    </row>
    <row r="65" spans="18:21" s="9" customFormat="1" ht="13" x14ac:dyDescent="0.45">
      <c r="R65" s="8"/>
      <c r="S65" s="8"/>
      <c r="T65" s="8"/>
      <c r="U65" s="8"/>
    </row>
    <row r="66" spans="18:21" s="9" customFormat="1" ht="13" x14ac:dyDescent="0.45">
      <c r="R66" s="8"/>
      <c r="S66" s="8"/>
      <c r="T66" s="8"/>
      <c r="U66" s="8"/>
    </row>
    <row r="67" spans="18:21" s="9" customFormat="1" ht="13" x14ac:dyDescent="0.45">
      <c r="R67" s="8"/>
      <c r="S67" s="8"/>
      <c r="T67" s="8"/>
      <c r="U67" s="8"/>
    </row>
    <row r="68" spans="18:21" s="9" customFormat="1" ht="13" x14ac:dyDescent="0.45">
      <c r="R68" s="8"/>
      <c r="S68" s="8"/>
      <c r="T68" s="8"/>
      <c r="U68" s="8"/>
    </row>
    <row r="69" spans="18:21" s="9" customFormat="1" ht="13" x14ac:dyDescent="0.45">
      <c r="R69" s="8"/>
      <c r="S69" s="8"/>
      <c r="T69" s="8"/>
      <c r="U69" s="8"/>
    </row>
    <row r="70" spans="18:21" s="9" customFormat="1" ht="13" x14ac:dyDescent="0.45">
      <c r="R70" s="8"/>
      <c r="S70" s="8"/>
      <c r="T70" s="8"/>
      <c r="U70" s="8"/>
    </row>
    <row r="71" spans="18:21" s="9" customFormat="1" ht="13" x14ac:dyDescent="0.45">
      <c r="R71" s="8"/>
      <c r="S71" s="8"/>
      <c r="T71" s="8"/>
      <c r="U71" s="8"/>
    </row>
    <row r="72" spans="18:21" s="9" customFormat="1" ht="13" x14ac:dyDescent="0.45">
      <c r="R72" s="8"/>
      <c r="S72" s="8"/>
      <c r="T72" s="8"/>
      <c r="U72" s="8"/>
    </row>
    <row r="73" spans="18:21" s="9" customFormat="1" ht="13" x14ac:dyDescent="0.45">
      <c r="R73" s="8"/>
      <c r="S73" s="8"/>
      <c r="T73" s="8"/>
      <c r="U73" s="8"/>
    </row>
    <row r="74" spans="18:21" s="9" customFormat="1" ht="13" x14ac:dyDescent="0.45">
      <c r="R74" s="8"/>
      <c r="S74" s="8"/>
      <c r="T74" s="8"/>
      <c r="U74" s="8"/>
    </row>
    <row r="75" spans="18:21" s="9" customFormat="1" ht="13" x14ac:dyDescent="0.45">
      <c r="R75" s="8"/>
      <c r="S75" s="8"/>
      <c r="T75" s="8"/>
      <c r="U75" s="8"/>
    </row>
    <row r="76" spans="18:21" s="9" customFormat="1" ht="13" x14ac:dyDescent="0.45">
      <c r="R76" s="8"/>
      <c r="S76" s="8"/>
      <c r="T76" s="8"/>
      <c r="U76" s="8"/>
    </row>
    <row r="77" spans="18:21" s="9" customFormat="1" ht="13" x14ac:dyDescent="0.45">
      <c r="R77" s="8"/>
      <c r="S77" s="8"/>
      <c r="T77" s="8"/>
      <c r="U77" s="8"/>
    </row>
    <row r="78" spans="18:21" s="9" customFormat="1" ht="13" x14ac:dyDescent="0.45">
      <c r="R78" s="8"/>
      <c r="S78" s="8"/>
      <c r="T78" s="8"/>
      <c r="U78" s="8"/>
    </row>
    <row r="79" spans="18:21" s="9" customFormat="1" ht="13" x14ac:dyDescent="0.45">
      <c r="R79" s="8"/>
      <c r="S79" s="8"/>
      <c r="T79" s="8"/>
      <c r="U79" s="8"/>
    </row>
    <row r="80" spans="18:21" s="9" customFormat="1" ht="13" x14ac:dyDescent="0.45">
      <c r="R80" s="8"/>
      <c r="S80" s="8"/>
      <c r="T80" s="8"/>
      <c r="U80" s="8"/>
    </row>
    <row r="81" spans="13:21" s="9" customFormat="1" ht="13" x14ac:dyDescent="0.45">
      <c r="R81" s="8"/>
      <c r="S81" s="8"/>
      <c r="T81" s="8"/>
      <c r="U81" s="8"/>
    </row>
    <row r="82" spans="13:21" s="9" customFormat="1" ht="13" x14ac:dyDescent="0.45">
      <c r="R82" s="8"/>
      <c r="S82" s="8"/>
      <c r="T82" s="8"/>
      <c r="U82" s="8"/>
    </row>
    <row r="83" spans="13:21" s="9" customFormat="1" ht="13" x14ac:dyDescent="0.45">
      <c r="M83" s="24"/>
      <c r="R83" s="8"/>
      <c r="S83" s="8"/>
      <c r="T83" s="8"/>
      <c r="U83" s="8"/>
    </row>
    <row r="84" spans="13:21" s="9" customFormat="1" ht="13" x14ac:dyDescent="0.45">
      <c r="M84" s="24"/>
      <c r="R84" s="8"/>
      <c r="S84" s="8"/>
      <c r="T84" s="8"/>
      <c r="U84" s="8"/>
    </row>
    <row r="85" spans="13:21" s="9" customFormat="1" ht="13" x14ac:dyDescent="0.45">
      <c r="M85" s="24"/>
      <c r="R85" s="8"/>
      <c r="S85" s="8"/>
      <c r="T85" s="8"/>
      <c r="U85" s="8"/>
    </row>
    <row r="86" spans="13:21" s="9" customFormat="1" ht="13" x14ac:dyDescent="0.45">
      <c r="M86" s="24"/>
      <c r="R86" s="8"/>
      <c r="S86" s="8"/>
      <c r="T86" s="8"/>
      <c r="U86" s="8"/>
    </row>
    <row r="87" spans="13:21" s="9" customFormat="1" ht="13" x14ac:dyDescent="0.45">
      <c r="M87" s="24"/>
      <c r="R87" s="8"/>
      <c r="S87" s="8"/>
      <c r="T87" s="8"/>
      <c r="U87" s="8"/>
    </row>
    <row r="88" spans="13:21" s="9" customFormat="1" ht="13" x14ac:dyDescent="0.45">
      <c r="M88" s="24"/>
      <c r="R88" s="8"/>
      <c r="S88" s="8"/>
      <c r="T88" s="8"/>
      <c r="U88" s="8"/>
    </row>
    <row r="89" spans="13:21" s="9" customFormat="1" ht="13" x14ac:dyDescent="0.45">
      <c r="M89" s="24"/>
      <c r="R89" s="8"/>
      <c r="S89" s="8"/>
      <c r="T89" s="8"/>
      <c r="U89" s="8"/>
    </row>
    <row r="90" spans="13:21" s="9" customFormat="1" ht="13" x14ac:dyDescent="0.45">
      <c r="M90" s="24"/>
      <c r="R90" s="8"/>
      <c r="S90" s="8"/>
      <c r="T90" s="8"/>
      <c r="U90" s="8"/>
    </row>
    <row r="91" spans="13:21" s="9" customFormat="1" ht="13" x14ac:dyDescent="0.45">
      <c r="M91" s="24"/>
      <c r="R91" s="8"/>
      <c r="S91" s="8"/>
      <c r="T91" s="8"/>
      <c r="U91" s="8"/>
    </row>
    <row r="92" spans="13:21" s="9" customFormat="1" ht="13" x14ac:dyDescent="0.45">
      <c r="M92" s="24"/>
      <c r="R92" s="8"/>
      <c r="S92" s="8"/>
      <c r="T92" s="8"/>
      <c r="U92" s="8"/>
    </row>
    <row r="93" spans="13:21" s="9" customFormat="1" ht="13" x14ac:dyDescent="0.45">
      <c r="M93" s="24"/>
      <c r="R93" s="8"/>
      <c r="S93" s="8"/>
      <c r="T93" s="8"/>
      <c r="U93" s="8"/>
    </row>
    <row r="94" spans="13:21" s="9" customFormat="1" ht="13" x14ac:dyDescent="0.45">
      <c r="M94" s="24"/>
      <c r="R94" s="8"/>
      <c r="S94" s="8"/>
      <c r="T94" s="8"/>
      <c r="U94" s="8"/>
    </row>
    <row r="95" spans="13:21" s="9" customFormat="1" ht="13" x14ac:dyDescent="0.45">
      <c r="M95" s="24"/>
      <c r="R95" s="8"/>
      <c r="S95" s="8"/>
      <c r="T95" s="8"/>
      <c r="U95" s="8"/>
    </row>
    <row r="96" spans="13:21" s="9" customFormat="1" ht="13" x14ac:dyDescent="0.45">
      <c r="M96" s="24"/>
      <c r="R96" s="8"/>
      <c r="S96" s="8"/>
      <c r="T96" s="8"/>
      <c r="U96" s="8"/>
    </row>
    <row r="97" spans="13:21" s="9" customFormat="1" ht="13" x14ac:dyDescent="0.45">
      <c r="M97" s="24"/>
      <c r="R97" s="8"/>
      <c r="S97" s="8"/>
      <c r="T97" s="8"/>
      <c r="U97" s="8"/>
    </row>
    <row r="98" spans="13:21" s="9" customFormat="1" ht="13" x14ac:dyDescent="0.45">
      <c r="M98" s="24"/>
      <c r="R98" s="8"/>
      <c r="S98" s="8"/>
      <c r="T98" s="8"/>
      <c r="U98" s="8"/>
    </row>
    <row r="99" spans="13:21" s="9" customFormat="1" ht="13" x14ac:dyDescent="0.45">
      <c r="M99" s="24"/>
      <c r="R99" s="8"/>
      <c r="S99" s="8"/>
      <c r="T99" s="8"/>
      <c r="U99" s="8"/>
    </row>
    <row r="100" spans="13:21" s="9" customFormat="1" ht="13" x14ac:dyDescent="0.45">
      <c r="M100" s="24"/>
      <c r="R100" s="8"/>
      <c r="S100" s="8"/>
      <c r="T100" s="8"/>
      <c r="U100" s="8"/>
    </row>
    <row r="101" spans="13:21" s="9" customFormat="1" ht="13" x14ac:dyDescent="0.45">
      <c r="M101" s="24"/>
      <c r="R101" s="8"/>
      <c r="S101" s="8"/>
      <c r="T101" s="8"/>
      <c r="U101" s="8"/>
    </row>
    <row r="102" spans="13:21" s="9" customFormat="1" ht="13" x14ac:dyDescent="0.45">
      <c r="M102" s="24"/>
      <c r="R102" s="8"/>
      <c r="S102" s="8"/>
      <c r="T102" s="8"/>
      <c r="U102" s="8"/>
    </row>
    <row r="103" spans="13:21" s="9" customFormat="1" ht="13" x14ac:dyDescent="0.45">
      <c r="M103" s="24"/>
      <c r="R103" s="8"/>
      <c r="S103" s="8"/>
      <c r="T103" s="8"/>
      <c r="U103" s="8"/>
    </row>
    <row r="104" spans="13:21" s="9" customFormat="1" ht="13" x14ac:dyDescent="0.45">
      <c r="R104" s="8"/>
      <c r="S104" s="8"/>
      <c r="T104" s="8"/>
      <c r="U104" s="8"/>
    </row>
    <row r="105" spans="13:21" s="9" customFormat="1" ht="13" x14ac:dyDescent="0.45">
      <c r="R105" s="8"/>
      <c r="S105" s="8"/>
      <c r="T105" s="8"/>
      <c r="U105" s="8"/>
    </row>
    <row r="106" spans="13:21" s="9" customFormat="1" ht="13" x14ac:dyDescent="0.45">
      <c r="R106" s="8"/>
      <c r="S106" s="8"/>
      <c r="T106" s="8"/>
      <c r="U106" s="8"/>
    </row>
    <row r="107" spans="13:21" s="9" customFormat="1" ht="13" x14ac:dyDescent="0.45">
      <c r="R107" s="8"/>
      <c r="S107" s="8"/>
      <c r="T107" s="8"/>
      <c r="U107" s="8"/>
    </row>
    <row r="108" spans="13:21" s="9" customFormat="1" ht="13" x14ac:dyDescent="0.45">
      <c r="R108" s="8"/>
      <c r="S108" s="8"/>
      <c r="T108" s="8"/>
      <c r="U108" s="8"/>
    </row>
    <row r="109" spans="13:21" s="9" customFormat="1" ht="13" x14ac:dyDescent="0.45">
      <c r="R109" s="8"/>
      <c r="S109" s="8"/>
      <c r="T109" s="8"/>
      <c r="U109" s="8"/>
    </row>
    <row r="110" spans="13:21" s="9" customFormat="1" ht="13" x14ac:dyDescent="0.45">
      <c r="R110" s="8"/>
      <c r="S110" s="8"/>
      <c r="T110" s="8"/>
      <c r="U110" s="8"/>
    </row>
    <row r="111" spans="13:21" s="9" customFormat="1" ht="13" x14ac:dyDescent="0.45">
      <c r="R111" s="8"/>
      <c r="S111" s="8"/>
      <c r="T111" s="8"/>
      <c r="U111" s="8"/>
    </row>
    <row r="112" spans="13:21" s="9" customFormat="1" ht="13" x14ac:dyDescent="0.45">
      <c r="R112" s="8"/>
      <c r="S112" s="8"/>
      <c r="T112" s="8"/>
      <c r="U112" s="8"/>
    </row>
    <row r="113" spans="18:21" s="9" customFormat="1" ht="13" x14ac:dyDescent="0.45">
      <c r="R113" s="8"/>
      <c r="S113" s="8"/>
      <c r="T113" s="8"/>
      <c r="U113" s="8"/>
    </row>
    <row r="114" spans="18:21" s="9" customFormat="1" ht="13" x14ac:dyDescent="0.45">
      <c r="R114" s="8"/>
      <c r="S114" s="8"/>
      <c r="T114" s="8"/>
      <c r="U114" s="8"/>
    </row>
    <row r="115" spans="18:21" s="9" customFormat="1" ht="13" x14ac:dyDescent="0.45">
      <c r="R115" s="8"/>
      <c r="S115" s="8"/>
      <c r="T115" s="8"/>
      <c r="U115" s="8"/>
    </row>
    <row r="116" spans="18:21" s="9" customFormat="1" ht="13" x14ac:dyDescent="0.45">
      <c r="R116" s="8"/>
      <c r="S116" s="8"/>
      <c r="T116" s="8"/>
      <c r="U116" s="8"/>
    </row>
    <row r="117" spans="18:21" s="9" customFormat="1" ht="13" x14ac:dyDescent="0.45">
      <c r="R117" s="8"/>
      <c r="S117" s="8"/>
      <c r="T117" s="8"/>
      <c r="U117" s="8"/>
    </row>
    <row r="118" spans="18:21" s="9" customFormat="1" ht="13" x14ac:dyDescent="0.45">
      <c r="R118" s="8"/>
      <c r="S118" s="8"/>
      <c r="T118" s="8"/>
      <c r="U118" s="8"/>
    </row>
    <row r="119" spans="18:21" s="9" customFormat="1" ht="13" x14ac:dyDescent="0.45">
      <c r="R119" s="8"/>
      <c r="S119" s="8"/>
      <c r="T119" s="8"/>
      <c r="U119" s="8"/>
    </row>
    <row r="120" spans="18:21" s="9" customFormat="1" ht="13" x14ac:dyDescent="0.45">
      <c r="R120" s="8"/>
      <c r="S120" s="8"/>
      <c r="T120" s="8"/>
      <c r="U120" s="8"/>
    </row>
    <row r="121" spans="18:21" s="9" customFormat="1" ht="13" x14ac:dyDescent="0.45">
      <c r="R121" s="8"/>
      <c r="S121" s="8"/>
      <c r="T121" s="8"/>
      <c r="U121" s="8"/>
    </row>
    <row r="122" spans="18:21" s="9" customFormat="1" ht="13" x14ac:dyDescent="0.45">
      <c r="R122" s="8"/>
      <c r="S122" s="8"/>
      <c r="T122" s="8"/>
      <c r="U122" s="8"/>
    </row>
    <row r="123" spans="18:21" s="9" customFormat="1" ht="13" x14ac:dyDescent="0.45">
      <c r="R123" s="8"/>
      <c r="S123" s="8"/>
      <c r="T123" s="8"/>
      <c r="U123" s="8"/>
    </row>
    <row r="124" spans="18:21" s="9" customFormat="1" ht="13" x14ac:dyDescent="0.45">
      <c r="R124" s="8"/>
      <c r="S124" s="8"/>
      <c r="T124" s="8"/>
      <c r="U124" s="8"/>
    </row>
    <row r="125" spans="18:21" s="9" customFormat="1" ht="13" x14ac:dyDescent="0.45">
      <c r="R125" s="8"/>
      <c r="S125" s="8"/>
      <c r="T125" s="8"/>
      <c r="U125" s="8"/>
    </row>
    <row r="126" spans="18:21" s="9" customFormat="1" ht="13" x14ac:dyDescent="0.45">
      <c r="R126" s="8"/>
      <c r="S126" s="8"/>
      <c r="T126" s="8"/>
      <c r="U126" s="8"/>
    </row>
    <row r="127" spans="18:21" s="9" customFormat="1" ht="13" x14ac:dyDescent="0.45">
      <c r="R127" s="8"/>
      <c r="S127" s="8"/>
      <c r="T127" s="8"/>
      <c r="U127" s="8"/>
    </row>
    <row r="128" spans="18:21" s="9" customFormat="1" ht="13" x14ac:dyDescent="0.45">
      <c r="R128" s="8"/>
      <c r="S128" s="8"/>
      <c r="T128" s="8"/>
      <c r="U128" s="8"/>
    </row>
    <row r="129" spans="18:21" s="9" customFormat="1" ht="13" x14ac:dyDescent="0.45">
      <c r="R129" s="8"/>
      <c r="S129" s="8"/>
      <c r="T129" s="8"/>
      <c r="U129" s="8"/>
    </row>
    <row r="130" spans="18:21" s="9" customFormat="1" ht="13" x14ac:dyDescent="0.45">
      <c r="R130" s="8"/>
      <c r="S130" s="8"/>
      <c r="T130" s="8"/>
      <c r="U130" s="8"/>
    </row>
    <row r="131" spans="18:21" s="9" customFormat="1" ht="13" x14ac:dyDescent="0.45">
      <c r="R131" s="8"/>
      <c r="S131" s="8"/>
      <c r="T131" s="8"/>
      <c r="U131" s="8"/>
    </row>
    <row r="132" spans="18:21" s="9" customFormat="1" ht="13" x14ac:dyDescent="0.45">
      <c r="R132" s="8"/>
      <c r="S132" s="8"/>
      <c r="T132" s="8"/>
      <c r="U132" s="8"/>
    </row>
    <row r="133" spans="18:21" s="9" customFormat="1" ht="13" x14ac:dyDescent="0.45">
      <c r="R133" s="8"/>
      <c r="S133" s="8"/>
      <c r="T133" s="8"/>
      <c r="U133" s="8"/>
    </row>
    <row r="134" spans="18:21" s="9" customFormat="1" ht="13" x14ac:dyDescent="0.45">
      <c r="R134" s="8"/>
      <c r="S134" s="8"/>
      <c r="T134" s="8"/>
      <c r="U134" s="8"/>
    </row>
    <row r="135" spans="18:21" s="9" customFormat="1" ht="13" x14ac:dyDescent="0.45">
      <c r="R135" s="8"/>
      <c r="S135" s="8"/>
      <c r="T135" s="8"/>
      <c r="U135" s="8"/>
    </row>
    <row r="136" spans="18:21" s="9" customFormat="1" ht="13" x14ac:dyDescent="0.45">
      <c r="R136" s="8"/>
      <c r="S136" s="8"/>
      <c r="T136" s="8"/>
      <c r="U136" s="8"/>
    </row>
    <row r="137" spans="18:21" s="9" customFormat="1" ht="13" x14ac:dyDescent="0.45">
      <c r="R137" s="8"/>
      <c r="S137" s="8"/>
      <c r="T137" s="8"/>
      <c r="U137" s="8"/>
    </row>
    <row r="138" spans="18:21" s="9" customFormat="1" ht="13" x14ac:dyDescent="0.45">
      <c r="R138" s="8"/>
      <c r="S138" s="8"/>
      <c r="T138" s="8"/>
      <c r="U138" s="8"/>
    </row>
    <row r="139" spans="18:21" s="9" customFormat="1" ht="13" x14ac:dyDescent="0.45">
      <c r="R139" s="8"/>
      <c r="S139" s="8"/>
      <c r="T139" s="8"/>
      <c r="U139" s="8"/>
    </row>
    <row r="140" spans="18:21" s="9" customFormat="1" ht="13" x14ac:dyDescent="0.45">
      <c r="R140" s="8"/>
      <c r="S140" s="8"/>
      <c r="T140" s="8"/>
      <c r="U140" s="8"/>
    </row>
    <row r="141" spans="18:21" s="9" customFormat="1" ht="13" x14ac:dyDescent="0.45">
      <c r="R141" s="8"/>
      <c r="S141" s="8"/>
      <c r="T141" s="8"/>
      <c r="U141" s="8"/>
    </row>
    <row r="142" spans="18:21" s="9" customFormat="1" ht="13" x14ac:dyDescent="0.45">
      <c r="R142" s="8"/>
      <c r="S142" s="8"/>
      <c r="T142" s="8"/>
      <c r="U142" s="8"/>
    </row>
    <row r="143" spans="18:21" s="9" customFormat="1" ht="13" x14ac:dyDescent="0.45">
      <c r="R143" s="8"/>
      <c r="S143" s="8"/>
      <c r="T143" s="8"/>
      <c r="U143" s="8"/>
    </row>
    <row r="144" spans="18:21" s="9" customFormat="1" ht="13" x14ac:dyDescent="0.45">
      <c r="R144" s="8"/>
      <c r="S144" s="8"/>
      <c r="T144" s="8"/>
      <c r="U144" s="8"/>
    </row>
    <row r="145" spans="18:21" s="9" customFormat="1" ht="13" x14ac:dyDescent="0.45">
      <c r="R145" s="8"/>
      <c r="S145" s="8"/>
      <c r="T145" s="8"/>
      <c r="U145" s="8"/>
    </row>
    <row r="146" spans="18:21" s="9" customFormat="1" ht="13" x14ac:dyDescent="0.45">
      <c r="R146" s="8"/>
      <c r="S146" s="8"/>
      <c r="T146" s="8"/>
      <c r="U146" s="8"/>
    </row>
    <row r="147" spans="18:21" s="9" customFormat="1" ht="13" x14ac:dyDescent="0.45">
      <c r="R147" s="8"/>
      <c r="S147" s="8"/>
      <c r="T147" s="8"/>
      <c r="U147" s="8"/>
    </row>
    <row r="148" spans="18:21" s="9" customFormat="1" ht="13" x14ac:dyDescent="0.45">
      <c r="R148" s="8"/>
      <c r="S148" s="8"/>
      <c r="T148" s="8"/>
      <c r="U148" s="8"/>
    </row>
    <row r="149" spans="18:21" s="9" customFormat="1" ht="13" x14ac:dyDescent="0.45">
      <c r="R149" s="8"/>
      <c r="S149" s="8"/>
      <c r="T149" s="8"/>
      <c r="U149" s="8"/>
    </row>
    <row r="150" spans="18:21" s="9" customFormat="1" ht="13" x14ac:dyDescent="0.45">
      <c r="R150" s="8"/>
      <c r="S150" s="8"/>
      <c r="T150" s="8"/>
      <c r="U150" s="8"/>
    </row>
    <row r="151" spans="18:21" s="9" customFormat="1" ht="13" x14ac:dyDescent="0.45">
      <c r="R151" s="8"/>
      <c r="S151" s="8"/>
      <c r="T151" s="8"/>
      <c r="U151" s="8"/>
    </row>
    <row r="152" spans="18:21" s="9" customFormat="1" ht="13" x14ac:dyDescent="0.45">
      <c r="R152" s="8"/>
      <c r="S152" s="8"/>
      <c r="T152" s="8"/>
      <c r="U152" s="8"/>
    </row>
    <row r="153" spans="18:21" s="9" customFormat="1" ht="13" x14ac:dyDescent="0.45">
      <c r="R153" s="8"/>
      <c r="S153" s="8"/>
      <c r="T153" s="8"/>
      <c r="U153" s="8"/>
    </row>
    <row r="154" spans="18:21" s="9" customFormat="1" ht="13" x14ac:dyDescent="0.45">
      <c r="R154" s="8"/>
      <c r="S154" s="8"/>
      <c r="T154" s="8"/>
      <c r="U154" s="8"/>
    </row>
    <row r="155" spans="18:21" s="9" customFormat="1" ht="13" x14ac:dyDescent="0.45">
      <c r="R155" s="8"/>
      <c r="S155" s="8"/>
      <c r="T155" s="8"/>
      <c r="U155" s="8"/>
    </row>
    <row r="156" spans="18:21" s="9" customFormat="1" ht="13" x14ac:dyDescent="0.45">
      <c r="R156" s="8"/>
      <c r="S156" s="8"/>
      <c r="T156" s="8"/>
      <c r="U156" s="8"/>
    </row>
    <row r="157" spans="18:21" s="9" customFormat="1" ht="13" x14ac:dyDescent="0.45">
      <c r="R157" s="8"/>
      <c r="S157" s="8"/>
      <c r="T157" s="8"/>
      <c r="U157" s="8"/>
    </row>
    <row r="158" spans="18:21" s="9" customFormat="1" ht="13" x14ac:dyDescent="0.45">
      <c r="R158" s="8"/>
      <c r="S158" s="8"/>
      <c r="T158" s="8"/>
      <c r="U158" s="8"/>
    </row>
    <row r="159" spans="18:21" s="9" customFormat="1" ht="13" x14ac:dyDescent="0.45">
      <c r="R159" s="8"/>
      <c r="S159" s="8"/>
      <c r="T159" s="8"/>
      <c r="U159" s="8"/>
    </row>
    <row r="160" spans="18:21" s="9" customFormat="1" ht="13" x14ac:dyDescent="0.45">
      <c r="R160" s="8"/>
      <c r="S160" s="8"/>
      <c r="T160" s="8"/>
      <c r="U160" s="8"/>
    </row>
    <row r="161" spans="18:21" s="9" customFormat="1" ht="13" x14ac:dyDescent="0.45">
      <c r="R161" s="8"/>
      <c r="S161" s="8"/>
      <c r="T161" s="8"/>
      <c r="U161" s="8"/>
    </row>
    <row r="162" spans="18:21" s="9" customFormat="1" ht="13" x14ac:dyDescent="0.45">
      <c r="R162" s="8"/>
      <c r="S162" s="8"/>
      <c r="T162" s="8"/>
      <c r="U162" s="8"/>
    </row>
    <row r="163" spans="18:21" s="9" customFormat="1" ht="13" x14ac:dyDescent="0.45">
      <c r="R163" s="8"/>
      <c r="S163" s="8"/>
      <c r="T163" s="8"/>
      <c r="U163" s="8"/>
    </row>
    <row r="164" spans="18:21" s="9" customFormat="1" ht="13" x14ac:dyDescent="0.45">
      <c r="R164" s="8"/>
      <c r="S164" s="8"/>
      <c r="T164" s="8"/>
      <c r="U164" s="8"/>
    </row>
    <row r="165" spans="18:21" s="9" customFormat="1" ht="13" x14ac:dyDescent="0.45">
      <c r="R165" s="8"/>
      <c r="S165" s="8"/>
      <c r="T165" s="8"/>
      <c r="U165" s="8"/>
    </row>
    <row r="166" spans="18:21" s="9" customFormat="1" ht="13" x14ac:dyDescent="0.45">
      <c r="R166" s="8"/>
      <c r="S166" s="8"/>
      <c r="T166" s="8"/>
      <c r="U166" s="8"/>
    </row>
    <row r="167" spans="18:21" s="9" customFormat="1" ht="13" x14ac:dyDescent="0.45">
      <c r="R167" s="8"/>
      <c r="S167" s="8"/>
      <c r="T167" s="8"/>
      <c r="U167" s="8"/>
    </row>
    <row r="168" spans="18:21" s="9" customFormat="1" ht="13" x14ac:dyDescent="0.45">
      <c r="R168" s="8"/>
      <c r="S168" s="8"/>
      <c r="T168" s="8"/>
      <c r="U168" s="8"/>
    </row>
    <row r="169" spans="18:21" s="9" customFormat="1" ht="13" x14ac:dyDescent="0.45">
      <c r="R169" s="8"/>
      <c r="S169" s="8"/>
      <c r="T169" s="8"/>
      <c r="U169" s="8"/>
    </row>
    <row r="170" spans="18:21" s="9" customFormat="1" ht="13" x14ac:dyDescent="0.45">
      <c r="R170" s="8"/>
      <c r="S170" s="8"/>
      <c r="T170" s="8"/>
      <c r="U170" s="8"/>
    </row>
    <row r="171" spans="18:21" s="9" customFormat="1" ht="13" x14ac:dyDescent="0.45">
      <c r="R171" s="8"/>
      <c r="S171" s="8"/>
      <c r="T171" s="8"/>
      <c r="U171" s="8"/>
    </row>
    <row r="172" spans="18:21" s="9" customFormat="1" ht="13" x14ac:dyDescent="0.45">
      <c r="R172" s="8"/>
      <c r="S172" s="8"/>
      <c r="T172" s="8"/>
      <c r="U172" s="8"/>
    </row>
    <row r="173" spans="18:21" s="9" customFormat="1" ht="13" x14ac:dyDescent="0.45">
      <c r="R173" s="8"/>
      <c r="S173" s="8"/>
      <c r="T173" s="8"/>
      <c r="U173" s="8"/>
    </row>
    <row r="174" spans="18:21" s="9" customFormat="1" ht="13" x14ac:dyDescent="0.45">
      <c r="R174" s="8"/>
      <c r="S174" s="8"/>
      <c r="T174" s="8"/>
      <c r="U174" s="8"/>
    </row>
    <row r="175" spans="18:21" s="9" customFormat="1" ht="13" x14ac:dyDescent="0.45">
      <c r="R175" s="8"/>
      <c r="S175" s="8"/>
      <c r="T175" s="8"/>
      <c r="U175" s="8"/>
    </row>
    <row r="176" spans="18:21" s="9" customFormat="1" ht="13" x14ac:dyDescent="0.45">
      <c r="R176" s="8"/>
      <c r="S176" s="8"/>
      <c r="T176" s="8"/>
      <c r="U176" s="8"/>
    </row>
    <row r="177" spans="18:21" s="9" customFormat="1" ht="13" x14ac:dyDescent="0.45">
      <c r="R177" s="8"/>
      <c r="S177" s="8"/>
      <c r="T177" s="8"/>
      <c r="U177" s="8"/>
    </row>
    <row r="178" spans="18:21" s="9" customFormat="1" ht="13" x14ac:dyDescent="0.45">
      <c r="R178" s="8"/>
      <c r="S178" s="8"/>
      <c r="T178" s="8"/>
      <c r="U178" s="8"/>
    </row>
    <row r="179" spans="18:21" s="9" customFormat="1" ht="13" x14ac:dyDescent="0.45">
      <c r="R179" s="8"/>
      <c r="S179" s="8"/>
      <c r="T179" s="8"/>
      <c r="U179" s="8"/>
    </row>
    <row r="180" spans="18:21" s="9" customFormat="1" ht="13" x14ac:dyDescent="0.45">
      <c r="R180" s="8"/>
      <c r="S180" s="8"/>
      <c r="T180" s="8"/>
      <c r="U180" s="8"/>
    </row>
    <row r="181" spans="18:21" s="9" customFormat="1" ht="13" x14ac:dyDescent="0.45">
      <c r="R181" s="8"/>
      <c r="S181" s="8"/>
      <c r="T181" s="8"/>
      <c r="U181" s="8"/>
    </row>
    <row r="182" spans="18:21" s="9" customFormat="1" ht="13" x14ac:dyDescent="0.45">
      <c r="R182" s="8"/>
      <c r="S182" s="8"/>
      <c r="T182" s="8"/>
      <c r="U182" s="8"/>
    </row>
    <row r="183" spans="18:21" s="9" customFormat="1" ht="13" x14ac:dyDescent="0.45">
      <c r="R183" s="8"/>
      <c r="S183" s="8"/>
      <c r="T183" s="8"/>
      <c r="U183" s="8"/>
    </row>
    <row r="184" spans="18:21" s="9" customFormat="1" ht="13" x14ac:dyDescent="0.45">
      <c r="R184" s="8"/>
      <c r="S184" s="8"/>
      <c r="T184" s="8"/>
      <c r="U184" s="8"/>
    </row>
    <row r="185" spans="18:21" s="9" customFormat="1" ht="13" x14ac:dyDescent="0.45">
      <c r="R185" s="8"/>
      <c r="S185" s="8"/>
      <c r="T185" s="8"/>
      <c r="U185" s="8"/>
    </row>
    <row r="186" spans="18:21" s="9" customFormat="1" ht="13" x14ac:dyDescent="0.45">
      <c r="R186" s="8"/>
      <c r="S186" s="8"/>
      <c r="T186" s="8"/>
      <c r="U186" s="8"/>
    </row>
    <row r="187" spans="18:21" s="9" customFormat="1" ht="13" x14ac:dyDescent="0.45">
      <c r="R187" s="8"/>
      <c r="S187" s="8"/>
      <c r="T187" s="8"/>
      <c r="U187" s="8"/>
    </row>
    <row r="188" spans="18:21" s="9" customFormat="1" ht="13" x14ac:dyDescent="0.45">
      <c r="R188" s="8"/>
      <c r="S188" s="8"/>
      <c r="T188" s="8"/>
      <c r="U188" s="8"/>
    </row>
    <row r="189" spans="18:21" s="9" customFormat="1" ht="13" x14ac:dyDescent="0.45">
      <c r="R189" s="8"/>
      <c r="S189" s="8"/>
      <c r="T189" s="8"/>
      <c r="U189" s="8"/>
    </row>
    <row r="190" spans="18:21" s="9" customFormat="1" ht="13" x14ac:dyDescent="0.45">
      <c r="R190" s="8"/>
      <c r="S190" s="8"/>
      <c r="T190" s="8"/>
      <c r="U190" s="8"/>
    </row>
    <row r="191" spans="18:21" s="9" customFormat="1" ht="13" x14ac:dyDescent="0.45">
      <c r="R191" s="8"/>
      <c r="S191" s="8"/>
      <c r="T191" s="8"/>
      <c r="U191" s="8"/>
    </row>
    <row r="192" spans="18:21" s="9" customFormat="1" ht="13" x14ac:dyDescent="0.45">
      <c r="R192" s="8"/>
      <c r="S192" s="8"/>
      <c r="T192" s="8"/>
      <c r="U192" s="8"/>
    </row>
    <row r="193" spans="18:21" s="9" customFormat="1" ht="13" x14ac:dyDescent="0.45">
      <c r="R193" s="8"/>
      <c r="S193" s="8"/>
      <c r="T193" s="8"/>
      <c r="U193" s="8"/>
    </row>
    <row r="194" spans="18:21" s="9" customFormat="1" ht="13" x14ac:dyDescent="0.45">
      <c r="R194" s="8"/>
      <c r="S194" s="8"/>
      <c r="T194" s="8"/>
      <c r="U194" s="8"/>
    </row>
    <row r="195" spans="18:21" s="9" customFormat="1" ht="13" x14ac:dyDescent="0.45">
      <c r="R195" s="8"/>
      <c r="S195" s="8"/>
      <c r="T195" s="8"/>
      <c r="U195" s="8"/>
    </row>
    <row r="196" spans="18:21" s="9" customFormat="1" ht="13" x14ac:dyDescent="0.45">
      <c r="R196" s="8"/>
      <c r="S196" s="8"/>
      <c r="T196" s="8"/>
      <c r="U196" s="8"/>
    </row>
    <row r="197" spans="18:21" s="9" customFormat="1" ht="13" x14ac:dyDescent="0.45">
      <c r="R197" s="8"/>
      <c r="S197" s="8"/>
      <c r="T197" s="8"/>
      <c r="U197" s="8"/>
    </row>
    <row r="198" spans="18:21" s="9" customFormat="1" ht="13" x14ac:dyDescent="0.45">
      <c r="R198" s="8"/>
      <c r="S198" s="8"/>
      <c r="T198" s="8"/>
      <c r="U198" s="8"/>
    </row>
    <row r="199" spans="18:21" s="9" customFormat="1" ht="13" x14ac:dyDescent="0.45">
      <c r="R199" s="8"/>
      <c r="S199" s="8"/>
      <c r="T199" s="8"/>
      <c r="U199" s="8"/>
    </row>
    <row r="200" spans="18:21" s="9" customFormat="1" ht="13" x14ac:dyDescent="0.45">
      <c r="R200" s="8"/>
      <c r="S200" s="8"/>
      <c r="T200" s="8"/>
      <c r="U200" s="8"/>
    </row>
    <row r="201" spans="18:21" s="9" customFormat="1" ht="13" x14ac:dyDescent="0.45">
      <c r="R201" s="8"/>
      <c r="S201" s="8"/>
      <c r="T201" s="8"/>
      <c r="U201" s="8"/>
    </row>
    <row r="202" spans="18:21" s="9" customFormat="1" ht="13" x14ac:dyDescent="0.45">
      <c r="R202" s="8"/>
      <c r="S202" s="8"/>
      <c r="T202" s="8"/>
      <c r="U202" s="8"/>
    </row>
    <row r="203" spans="18:21" s="9" customFormat="1" ht="13" x14ac:dyDescent="0.45">
      <c r="R203" s="8"/>
      <c r="S203" s="8"/>
      <c r="T203" s="8"/>
      <c r="U203" s="8"/>
    </row>
    <row r="204" spans="18:21" s="9" customFormat="1" ht="13" x14ac:dyDescent="0.45">
      <c r="R204" s="8"/>
      <c r="S204" s="8"/>
      <c r="T204" s="8"/>
      <c r="U204" s="8"/>
    </row>
    <row r="205" spans="18:21" s="9" customFormat="1" ht="13" x14ac:dyDescent="0.45">
      <c r="R205" s="8"/>
      <c r="S205" s="8"/>
      <c r="T205" s="8"/>
      <c r="U205" s="8"/>
    </row>
    <row r="206" spans="18:21" s="9" customFormat="1" ht="13" x14ac:dyDescent="0.45">
      <c r="R206" s="8"/>
      <c r="S206" s="8"/>
      <c r="T206" s="8"/>
      <c r="U206" s="8"/>
    </row>
    <row r="207" spans="18:21" s="9" customFormat="1" ht="13" x14ac:dyDescent="0.45">
      <c r="R207" s="8"/>
      <c r="S207" s="8"/>
      <c r="T207" s="8"/>
      <c r="U207" s="8"/>
    </row>
    <row r="208" spans="18:21" s="9" customFormat="1" ht="13" x14ac:dyDescent="0.45">
      <c r="R208" s="8"/>
      <c r="S208" s="8"/>
      <c r="T208" s="8"/>
      <c r="U208" s="8"/>
    </row>
    <row r="209" spans="18:21" s="9" customFormat="1" ht="13" x14ac:dyDescent="0.45">
      <c r="R209" s="8"/>
      <c r="S209" s="8"/>
      <c r="T209" s="8"/>
      <c r="U209" s="8"/>
    </row>
    <row r="210" spans="18:21" s="9" customFormat="1" ht="13" x14ac:dyDescent="0.45">
      <c r="R210" s="8"/>
      <c r="S210" s="8"/>
      <c r="T210" s="8"/>
      <c r="U210" s="8"/>
    </row>
    <row r="211" spans="18:21" s="9" customFormat="1" ht="13" x14ac:dyDescent="0.45">
      <c r="R211" s="8"/>
      <c r="S211" s="8"/>
      <c r="T211" s="8"/>
      <c r="U211" s="8"/>
    </row>
    <row r="212" spans="18:21" s="9" customFormat="1" ht="13" x14ac:dyDescent="0.45">
      <c r="R212" s="8"/>
      <c r="S212" s="8"/>
      <c r="T212" s="8"/>
      <c r="U212" s="8"/>
    </row>
    <row r="213" spans="18:21" s="9" customFormat="1" ht="13" x14ac:dyDescent="0.45">
      <c r="R213" s="8"/>
      <c r="S213" s="8"/>
      <c r="T213" s="8"/>
      <c r="U213" s="8"/>
    </row>
    <row r="214" spans="18:21" s="9" customFormat="1" ht="13" x14ac:dyDescent="0.45">
      <c r="R214" s="8"/>
      <c r="S214" s="8"/>
      <c r="T214" s="8"/>
      <c r="U214" s="8"/>
    </row>
    <row r="215" spans="18:21" s="9" customFormat="1" ht="13" x14ac:dyDescent="0.45">
      <c r="R215" s="8"/>
      <c r="S215" s="8"/>
      <c r="T215" s="8"/>
      <c r="U215" s="8"/>
    </row>
    <row r="216" spans="18:21" s="9" customFormat="1" ht="13" x14ac:dyDescent="0.45">
      <c r="R216" s="8"/>
      <c r="S216" s="8"/>
      <c r="T216" s="8"/>
      <c r="U216" s="8"/>
    </row>
    <row r="217" spans="18:21" s="9" customFormat="1" ht="13" x14ac:dyDescent="0.45">
      <c r="R217" s="8"/>
      <c r="S217" s="8"/>
      <c r="T217" s="8"/>
      <c r="U217" s="8"/>
    </row>
    <row r="218" spans="18:21" s="9" customFormat="1" ht="13" x14ac:dyDescent="0.45">
      <c r="R218" s="8"/>
      <c r="S218" s="8"/>
      <c r="T218" s="8"/>
      <c r="U218" s="8"/>
    </row>
    <row r="219" spans="18:21" s="9" customFormat="1" ht="13" x14ac:dyDescent="0.45">
      <c r="R219" s="8"/>
      <c r="S219" s="8"/>
      <c r="T219" s="8"/>
      <c r="U219" s="8"/>
    </row>
    <row r="220" spans="18:21" s="9" customFormat="1" ht="13" x14ac:dyDescent="0.45">
      <c r="R220" s="8"/>
      <c r="S220" s="8"/>
      <c r="T220" s="8"/>
      <c r="U220" s="8"/>
    </row>
    <row r="221" spans="18:21" s="9" customFormat="1" ht="13" x14ac:dyDescent="0.45">
      <c r="R221" s="8"/>
      <c r="S221" s="8"/>
      <c r="T221" s="8"/>
      <c r="U221" s="8"/>
    </row>
    <row r="222" spans="18:21" s="9" customFormat="1" ht="13" x14ac:dyDescent="0.45">
      <c r="R222" s="8"/>
      <c r="S222" s="8"/>
      <c r="T222" s="8"/>
      <c r="U222" s="8"/>
    </row>
    <row r="223" spans="18:21" s="9" customFormat="1" ht="13" x14ac:dyDescent="0.45">
      <c r="R223" s="8"/>
      <c r="S223" s="8"/>
      <c r="T223" s="8"/>
      <c r="U223" s="8"/>
    </row>
    <row r="224" spans="18:21" s="9" customFormat="1" ht="13" x14ac:dyDescent="0.45">
      <c r="R224" s="8"/>
      <c r="S224" s="8"/>
      <c r="T224" s="8"/>
      <c r="U224" s="8"/>
    </row>
    <row r="225" spans="18:21" s="9" customFormat="1" ht="13" x14ac:dyDescent="0.45">
      <c r="R225" s="8"/>
      <c r="S225" s="8"/>
      <c r="T225" s="8"/>
      <c r="U225" s="8"/>
    </row>
    <row r="226" spans="18:21" s="9" customFormat="1" ht="13" x14ac:dyDescent="0.45">
      <c r="R226" s="8"/>
      <c r="S226" s="8"/>
      <c r="T226" s="8"/>
      <c r="U226" s="8"/>
    </row>
    <row r="227" spans="18:21" s="9" customFormat="1" ht="13" x14ac:dyDescent="0.45">
      <c r="R227" s="8"/>
      <c r="S227" s="8"/>
      <c r="T227" s="8"/>
      <c r="U227" s="8"/>
    </row>
    <row r="228" spans="18:21" s="9" customFormat="1" ht="13" x14ac:dyDescent="0.45">
      <c r="R228" s="8"/>
      <c r="S228" s="8"/>
      <c r="T228" s="8"/>
      <c r="U228" s="8"/>
    </row>
    <row r="229" spans="18:21" s="9" customFormat="1" ht="13" x14ac:dyDescent="0.45">
      <c r="R229" s="8"/>
      <c r="S229" s="8"/>
      <c r="T229" s="8"/>
      <c r="U229" s="8"/>
    </row>
    <row r="230" spans="18:21" s="9" customFormat="1" ht="13" x14ac:dyDescent="0.45">
      <c r="R230" s="8"/>
      <c r="S230" s="8"/>
      <c r="T230" s="8"/>
      <c r="U230" s="8"/>
    </row>
    <row r="231" spans="18:21" s="9" customFormat="1" ht="13" x14ac:dyDescent="0.45">
      <c r="R231" s="8"/>
      <c r="S231" s="8"/>
      <c r="T231" s="8"/>
      <c r="U231" s="8"/>
    </row>
    <row r="232" spans="18:21" s="9" customFormat="1" ht="13" x14ac:dyDescent="0.45">
      <c r="R232" s="8"/>
      <c r="S232" s="8"/>
      <c r="T232" s="8"/>
      <c r="U232" s="8"/>
    </row>
    <row r="233" spans="18:21" s="9" customFormat="1" ht="13" x14ac:dyDescent="0.45">
      <c r="R233" s="8"/>
      <c r="S233" s="8"/>
      <c r="T233" s="8"/>
      <c r="U233" s="8"/>
    </row>
    <row r="234" spans="18:21" s="9" customFormat="1" ht="13" x14ac:dyDescent="0.45">
      <c r="R234" s="8"/>
      <c r="S234" s="8"/>
      <c r="T234" s="8"/>
      <c r="U234" s="8"/>
    </row>
    <row r="235" spans="18:21" s="9" customFormat="1" ht="13" x14ac:dyDescent="0.45">
      <c r="R235" s="8"/>
      <c r="S235" s="8"/>
      <c r="T235" s="8"/>
      <c r="U235" s="8"/>
    </row>
    <row r="236" spans="18:21" s="9" customFormat="1" ht="13" x14ac:dyDescent="0.45">
      <c r="R236" s="8"/>
      <c r="S236" s="8"/>
      <c r="T236" s="8"/>
      <c r="U236" s="8"/>
    </row>
    <row r="237" spans="18:21" s="9" customFormat="1" ht="13" x14ac:dyDescent="0.45">
      <c r="R237" s="8"/>
      <c r="S237" s="8"/>
      <c r="T237" s="8"/>
      <c r="U237" s="8"/>
    </row>
    <row r="238" spans="18:21" s="9" customFormat="1" ht="13" x14ac:dyDescent="0.45">
      <c r="R238" s="8"/>
      <c r="S238" s="8"/>
      <c r="T238" s="8"/>
      <c r="U238" s="8"/>
    </row>
    <row r="239" spans="18:21" s="9" customFormat="1" ht="13" x14ac:dyDescent="0.45">
      <c r="R239" s="8"/>
      <c r="S239" s="8"/>
      <c r="T239" s="8"/>
      <c r="U239" s="8"/>
    </row>
    <row r="240" spans="18:21" s="9" customFormat="1" ht="13" x14ac:dyDescent="0.45">
      <c r="R240" s="8"/>
      <c r="S240" s="8"/>
      <c r="T240" s="8"/>
      <c r="U240" s="8"/>
    </row>
    <row r="241" spans="18:21" s="9" customFormat="1" ht="13" x14ac:dyDescent="0.45">
      <c r="R241" s="8"/>
      <c r="S241" s="8"/>
      <c r="T241" s="8"/>
      <c r="U241" s="8"/>
    </row>
    <row r="242" spans="18:21" s="9" customFormat="1" ht="13" x14ac:dyDescent="0.45">
      <c r="R242" s="8"/>
      <c r="S242" s="8"/>
      <c r="T242" s="8"/>
      <c r="U242" s="8"/>
    </row>
    <row r="243" spans="18:21" s="9" customFormat="1" ht="13" x14ac:dyDescent="0.45">
      <c r="R243" s="8"/>
      <c r="S243" s="8"/>
      <c r="T243" s="8"/>
      <c r="U243" s="8"/>
    </row>
    <row r="244" spans="18:21" s="9" customFormat="1" ht="13" x14ac:dyDescent="0.45">
      <c r="R244" s="8"/>
      <c r="S244" s="8"/>
      <c r="T244" s="8"/>
      <c r="U244" s="8"/>
    </row>
    <row r="245" spans="18:21" s="9" customFormat="1" ht="13" x14ac:dyDescent="0.45">
      <c r="R245" s="8"/>
      <c r="S245" s="8"/>
      <c r="T245" s="8"/>
      <c r="U245" s="8"/>
    </row>
    <row r="246" spans="18:21" s="9" customFormat="1" ht="13" x14ac:dyDescent="0.45">
      <c r="R246" s="8"/>
      <c r="S246" s="8"/>
      <c r="T246" s="8"/>
      <c r="U246" s="8"/>
    </row>
    <row r="247" spans="18:21" s="9" customFormat="1" ht="13" x14ac:dyDescent="0.45">
      <c r="R247" s="8"/>
      <c r="S247" s="8"/>
      <c r="T247" s="8"/>
      <c r="U247" s="8"/>
    </row>
    <row r="248" spans="18:21" s="9" customFormat="1" ht="13" x14ac:dyDescent="0.45">
      <c r="R248" s="8"/>
      <c r="S248" s="8"/>
      <c r="T248" s="8"/>
      <c r="U248" s="8"/>
    </row>
    <row r="249" spans="18:21" s="9" customFormat="1" ht="13" x14ac:dyDescent="0.45">
      <c r="R249" s="8"/>
      <c r="S249" s="8"/>
      <c r="T249" s="8"/>
      <c r="U249" s="8"/>
    </row>
    <row r="250" spans="18:21" s="9" customFormat="1" ht="13" x14ac:dyDescent="0.45">
      <c r="R250" s="8"/>
      <c r="S250" s="8"/>
      <c r="T250" s="8"/>
      <c r="U250" s="8"/>
    </row>
    <row r="251" spans="18:21" s="9" customFormat="1" ht="13" x14ac:dyDescent="0.45">
      <c r="R251" s="8"/>
      <c r="S251" s="8"/>
      <c r="T251" s="8"/>
      <c r="U251" s="8"/>
    </row>
    <row r="252" spans="18:21" s="9" customFormat="1" ht="13" x14ac:dyDescent="0.45">
      <c r="R252" s="8"/>
      <c r="S252" s="8"/>
      <c r="T252" s="8"/>
      <c r="U252" s="8"/>
    </row>
    <row r="253" spans="18:21" s="9" customFormat="1" ht="13" x14ac:dyDescent="0.45">
      <c r="R253" s="8"/>
      <c r="S253" s="8"/>
      <c r="T253" s="8"/>
      <c r="U253" s="8"/>
    </row>
    <row r="254" spans="18:21" s="9" customFormat="1" ht="13" x14ac:dyDescent="0.45">
      <c r="R254" s="8"/>
      <c r="S254" s="8"/>
      <c r="T254" s="8"/>
      <c r="U254" s="8"/>
    </row>
    <row r="255" spans="18:21" x14ac:dyDescent="0.5">
      <c r="R255" s="25"/>
    </row>
    <row r="256" spans="18:21" x14ac:dyDescent="0.5">
      <c r="R256" s="25"/>
    </row>
    <row r="257" spans="18:18" x14ac:dyDescent="0.5">
      <c r="R257" s="25"/>
    </row>
    <row r="258" spans="18:18" x14ac:dyDescent="0.5">
      <c r="R258" s="25"/>
    </row>
    <row r="259" spans="18:18" x14ac:dyDescent="0.5">
      <c r="R259" s="25"/>
    </row>
    <row r="260" spans="18:18" x14ac:dyDescent="0.5">
      <c r="R260" s="25"/>
    </row>
    <row r="261" spans="18:18" x14ac:dyDescent="0.5">
      <c r="R261" s="25"/>
    </row>
    <row r="262" spans="18:18" x14ac:dyDescent="0.5">
      <c r="R262" s="25"/>
    </row>
    <row r="263" spans="18:18" x14ac:dyDescent="0.5">
      <c r="R263" s="25"/>
    </row>
    <row r="264" spans="18:18" x14ac:dyDescent="0.5">
      <c r="R264" s="25"/>
    </row>
  </sheetData>
  <sheetProtection selectLockedCells="1"/>
  <mergeCells count="4">
    <mergeCell ref="B2:M2"/>
    <mergeCell ref="J10:M10"/>
    <mergeCell ref="F10:I13"/>
    <mergeCell ref="F4:I9"/>
  </mergeCells>
  <printOptions horizontalCentered="1" verticalCentered="1"/>
  <pageMargins left="0" right="0" top="0" bottom="0" header="0" footer="0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Berechnung</vt:lpstr>
      <vt:lpstr>Merkmal</vt:lpstr>
      <vt:lpstr>Mittelwert</vt:lpstr>
      <vt:lpstr>OGW</vt:lpstr>
      <vt:lpstr>Standardabweichung</vt:lpstr>
      <vt:lpstr>UGW</vt:lpstr>
    </vt:vector>
  </TitlesOfParts>
  <Company>ABB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Schnurr, Roland</dc:creator>
  <cp:lastModifiedBy>Michael Ferger</cp:lastModifiedBy>
  <cp:lastPrinted>2015-04-06T19:11:15Z</cp:lastPrinted>
  <dcterms:created xsi:type="dcterms:W3CDTF">2013-06-04T12:27:04Z</dcterms:created>
  <dcterms:modified xsi:type="dcterms:W3CDTF">2022-03-18T10:00:52Z</dcterms:modified>
</cp:coreProperties>
</file>